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24"/>
  <workbookPr autoCompressPictures="0"/>
  <bookViews>
    <workbookView xWindow="0" yWindow="0" windowWidth="20980" windowHeight="7900" activeTab="1"/>
  </bookViews>
  <sheets>
    <sheet name="Results - OS" sheetId="8" r:id="rId1"/>
    <sheet name="Results - WQ" sheetId="10" r:id="rId2"/>
    <sheet name="Data - OS" sheetId="2" r:id="rId3"/>
    <sheet name="Data - WQ" sheetId="9" r:id="rId4"/>
    <sheet name="Data - All" sheetId="7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3" i="9" l="1"/>
  <c r="W3" i="10"/>
  <c r="X3" i="9"/>
  <c r="X3" i="10"/>
  <c r="Y3" i="9"/>
  <c r="Y3" i="10"/>
  <c r="W12" i="9"/>
  <c r="W12" i="10"/>
  <c r="X12" i="9"/>
  <c r="X12" i="10"/>
  <c r="Y12" i="9"/>
  <c r="Y12" i="10"/>
  <c r="W10" i="9"/>
  <c r="W10" i="10"/>
  <c r="X10" i="9"/>
  <c r="X10" i="10"/>
  <c r="Y10" i="9"/>
  <c r="Y10" i="10"/>
  <c r="W11" i="9"/>
  <c r="W11" i="10"/>
  <c r="X11" i="9"/>
  <c r="X11" i="10"/>
  <c r="Y11" i="9"/>
  <c r="Y11" i="10"/>
  <c r="W7" i="9"/>
  <c r="W7" i="10"/>
  <c r="X7" i="9"/>
  <c r="X7" i="10"/>
  <c r="Y7" i="9"/>
  <c r="Y7" i="10"/>
  <c r="W8" i="9"/>
  <c r="W8" i="10"/>
  <c r="X8" i="9"/>
  <c r="X8" i="10"/>
  <c r="Y8" i="9"/>
  <c r="Y8" i="10"/>
  <c r="W5" i="9"/>
  <c r="W5" i="10"/>
  <c r="X5" i="9"/>
  <c r="X5" i="10"/>
  <c r="Y5" i="9"/>
  <c r="Y5" i="10"/>
  <c r="W9" i="9"/>
  <c r="W9" i="10"/>
  <c r="X9" i="9"/>
  <c r="X9" i="10"/>
  <c r="Y9" i="9"/>
  <c r="Y9" i="10"/>
  <c r="W6" i="9"/>
  <c r="W6" i="10"/>
  <c r="X6" i="9"/>
  <c r="X6" i="10"/>
  <c r="Y6" i="9"/>
  <c r="Y6" i="10"/>
  <c r="W14" i="9"/>
  <c r="W14" i="10"/>
  <c r="X14" i="9"/>
  <c r="X14" i="10"/>
  <c r="Y14" i="9"/>
  <c r="Y14" i="10"/>
  <c r="W15" i="9"/>
  <c r="W15" i="10"/>
  <c r="X15" i="9"/>
  <c r="X15" i="10"/>
  <c r="Y15" i="9"/>
  <c r="Y15" i="10"/>
  <c r="W13" i="9"/>
  <c r="W13" i="10"/>
  <c r="X13" i="9"/>
  <c r="X13" i="10"/>
  <c r="Y13" i="9"/>
  <c r="Y13" i="10"/>
  <c r="W16" i="9"/>
  <c r="W16" i="10"/>
  <c r="X16" i="9"/>
  <c r="X16" i="10"/>
  <c r="Y16" i="9"/>
  <c r="Y16" i="10"/>
  <c r="W17" i="9"/>
  <c r="W17" i="10"/>
  <c r="X17" i="9"/>
  <c r="X17" i="10"/>
  <c r="Y17" i="9"/>
  <c r="Y17" i="10"/>
  <c r="W4" i="9"/>
  <c r="X4" i="9"/>
  <c r="Y4" i="9"/>
  <c r="Y4" i="10"/>
  <c r="X4" i="10"/>
  <c r="W4" i="10"/>
  <c r="V12" i="2"/>
  <c r="V12" i="8"/>
  <c r="W12" i="2"/>
  <c r="W12" i="8"/>
  <c r="X12" i="2"/>
  <c r="X12" i="8"/>
  <c r="V5" i="2"/>
  <c r="V5" i="8"/>
  <c r="W5" i="2"/>
  <c r="W5" i="8"/>
  <c r="X5" i="2"/>
  <c r="X5" i="8"/>
  <c r="V8" i="2"/>
  <c r="V8" i="8"/>
  <c r="W8" i="2"/>
  <c r="W8" i="8"/>
  <c r="X8" i="2"/>
  <c r="X8" i="8"/>
  <c r="V13" i="2"/>
  <c r="V13" i="8"/>
  <c r="W13" i="2"/>
  <c r="W13" i="8"/>
  <c r="X13" i="2"/>
  <c r="X13" i="8"/>
  <c r="V15" i="2"/>
  <c r="V15" i="8"/>
  <c r="W15" i="2"/>
  <c r="W15" i="8"/>
  <c r="X15" i="2"/>
  <c r="X15" i="8"/>
  <c r="V4" i="2"/>
  <c r="V4" i="8"/>
  <c r="W4" i="2"/>
  <c r="W4" i="8"/>
  <c r="X4" i="2"/>
  <c r="X4" i="8"/>
  <c r="V25" i="2"/>
  <c r="V25" i="8"/>
  <c r="W25" i="2"/>
  <c r="W25" i="8"/>
  <c r="X25" i="2"/>
  <c r="X25" i="8"/>
  <c r="V20" i="2"/>
  <c r="V20" i="8"/>
  <c r="W20" i="2"/>
  <c r="W20" i="8"/>
  <c r="X20" i="2"/>
  <c r="X20" i="8"/>
  <c r="V23" i="2"/>
  <c r="V23" i="8"/>
  <c r="W23" i="2"/>
  <c r="W23" i="8"/>
  <c r="X23" i="2"/>
  <c r="X23" i="8"/>
  <c r="V17" i="2"/>
  <c r="V17" i="8"/>
  <c r="W17" i="2"/>
  <c r="W17" i="8"/>
  <c r="X17" i="2"/>
  <c r="X17" i="8"/>
  <c r="V9" i="2"/>
  <c r="V9" i="8"/>
  <c r="W9" i="2"/>
  <c r="W9" i="8"/>
  <c r="X9" i="2"/>
  <c r="X9" i="8"/>
  <c r="V14" i="2"/>
  <c r="V14" i="8"/>
  <c r="W14" i="2"/>
  <c r="W14" i="8"/>
  <c r="X14" i="2"/>
  <c r="X14" i="8"/>
  <c r="V3" i="2"/>
  <c r="V3" i="8"/>
  <c r="W3" i="2"/>
  <c r="W3" i="8"/>
  <c r="X3" i="2"/>
  <c r="X3" i="8"/>
  <c r="V16" i="2"/>
  <c r="V16" i="8"/>
  <c r="W16" i="2"/>
  <c r="W16" i="8"/>
  <c r="X16" i="2"/>
  <c r="X16" i="8"/>
  <c r="V18" i="2"/>
  <c r="V18" i="8"/>
  <c r="W18" i="2"/>
  <c r="W18" i="8"/>
  <c r="X18" i="2"/>
  <c r="X18" i="8"/>
  <c r="V19" i="2"/>
  <c r="V19" i="8"/>
  <c r="W19" i="2"/>
  <c r="W19" i="8"/>
  <c r="X19" i="2"/>
  <c r="X19" i="8"/>
  <c r="V21" i="2"/>
  <c r="V21" i="8"/>
  <c r="W21" i="2"/>
  <c r="W21" i="8"/>
  <c r="X21" i="2"/>
  <c r="X21" i="8"/>
  <c r="V22" i="2"/>
  <c r="V22" i="8"/>
  <c r="W22" i="2"/>
  <c r="W22" i="8"/>
  <c r="X22" i="2"/>
  <c r="X22" i="8"/>
  <c r="V24" i="2"/>
  <c r="V24" i="8"/>
  <c r="W24" i="2"/>
  <c r="W24" i="8"/>
  <c r="X24" i="2"/>
  <c r="X24" i="8"/>
  <c r="V6" i="2"/>
  <c r="V6" i="8"/>
  <c r="W6" i="2"/>
  <c r="W6" i="8"/>
  <c r="X6" i="2"/>
  <c r="X6" i="8"/>
  <c r="V27" i="2"/>
  <c r="V27" i="8"/>
  <c r="W27" i="2"/>
  <c r="W27" i="8"/>
  <c r="X27" i="2"/>
  <c r="X27" i="8"/>
  <c r="V28" i="2"/>
  <c r="V28" i="8"/>
  <c r="W28" i="2"/>
  <c r="W28" i="8"/>
  <c r="X28" i="2"/>
  <c r="X28" i="8"/>
  <c r="V30" i="2"/>
  <c r="V30" i="8"/>
  <c r="W30" i="2"/>
  <c r="W30" i="8"/>
  <c r="X30" i="2"/>
  <c r="X30" i="8"/>
  <c r="V10" i="2"/>
  <c r="V10" i="8"/>
  <c r="W10" i="2"/>
  <c r="W10" i="8"/>
  <c r="X10" i="2"/>
  <c r="X10" i="8"/>
  <c r="V29" i="2"/>
  <c r="V29" i="8"/>
  <c r="W29" i="2"/>
  <c r="W29" i="8"/>
  <c r="X29" i="2"/>
  <c r="X29" i="8"/>
  <c r="V11" i="2"/>
  <c r="V11" i="8"/>
  <c r="W11" i="2"/>
  <c r="W11" i="8"/>
  <c r="X11" i="2"/>
  <c r="X11" i="8"/>
  <c r="V31" i="2"/>
  <c r="V31" i="8"/>
  <c r="W31" i="2"/>
  <c r="W31" i="8"/>
  <c r="X31" i="2"/>
  <c r="X31" i="8"/>
  <c r="V26" i="2"/>
  <c r="V26" i="8"/>
  <c r="W26" i="2"/>
  <c r="W26" i="8"/>
  <c r="X26" i="2"/>
  <c r="X26" i="8"/>
  <c r="V7" i="2"/>
  <c r="W7" i="2"/>
  <c r="X7" i="2"/>
  <c r="X7" i="8"/>
  <c r="W7" i="8"/>
  <c r="V7" i="8"/>
  <c r="V32" i="2"/>
  <c r="V32" i="8"/>
  <c r="W32" i="2"/>
  <c r="W32" i="8"/>
  <c r="AN35" i="7"/>
  <c r="AM35" i="7"/>
  <c r="AN34" i="7"/>
  <c r="AM34" i="7"/>
  <c r="AN33" i="7"/>
  <c r="AM33" i="7"/>
  <c r="AN28" i="7"/>
  <c r="AM28" i="7"/>
  <c r="AO28" i="7"/>
  <c r="AN27" i="7"/>
  <c r="AM27" i="7"/>
  <c r="AO27" i="7"/>
  <c r="AN26" i="7"/>
  <c r="AM26" i="7"/>
  <c r="AN25" i="7"/>
  <c r="AM25" i="7"/>
  <c r="AN24" i="7"/>
  <c r="AM24" i="7"/>
  <c r="AN23" i="7"/>
  <c r="AM23" i="7"/>
  <c r="AN22" i="7"/>
  <c r="AM22" i="7"/>
  <c r="AN21" i="7"/>
  <c r="AM21" i="7"/>
  <c r="AN20" i="7"/>
  <c r="AM20" i="7"/>
  <c r="AO20" i="7"/>
  <c r="AN19" i="7"/>
  <c r="AM19" i="7"/>
  <c r="AN18" i="7"/>
  <c r="AM18" i="7"/>
  <c r="AN17" i="7"/>
  <c r="AM17" i="7"/>
  <c r="AN16" i="7"/>
  <c r="AM16" i="7"/>
  <c r="AN15" i="7"/>
  <c r="AM15" i="7"/>
  <c r="AN14" i="7"/>
  <c r="AM14" i="7"/>
  <c r="AN13" i="7"/>
  <c r="AM13" i="7"/>
  <c r="AN12" i="7"/>
  <c r="AM12" i="7"/>
  <c r="AO12" i="7"/>
  <c r="AN10" i="7"/>
  <c r="AM10" i="7"/>
  <c r="AN9" i="7"/>
  <c r="AM9" i="7"/>
  <c r="AN6" i="7"/>
  <c r="AM6" i="7"/>
  <c r="AN5" i="7"/>
  <c r="AM5" i="7"/>
  <c r="AN4" i="7"/>
  <c r="AM4" i="7"/>
  <c r="AO4" i="7"/>
  <c r="AN3" i="7"/>
  <c r="AM3" i="7"/>
  <c r="AO3" i="7"/>
  <c r="AO9" i="7"/>
  <c r="AO23" i="7"/>
  <c r="AO16" i="7"/>
  <c r="AO24" i="7"/>
  <c r="AO21" i="7"/>
  <c r="AO34" i="7"/>
  <c r="AO26" i="7"/>
  <c r="AO25" i="7"/>
  <c r="AO22" i="7"/>
  <c r="AO19" i="7"/>
  <c r="AO18" i="7"/>
  <c r="AO17" i="7"/>
  <c r="AO6" i="7"/>
  <c r="AO5" i="7"/>
  <c r="AO10" i="7"/>
  <c r="AO13" i="7"/>
  <c r="AO14" i="7"/>
  <c r="AO15" i="7"/>
  <c r="AO35" i="7"/>
  <c r="AO33" i="7"/>
  <c r="X32" i="2"/>
  <c r="X32" i="8"/>
</calcChain>
</file>

<file path=xl/sharedStrings.xml><?xml version="1.0" encoding="utf-8"?>
<sst xmlns="http://schemas.openxmlformats.org/spreadsheetml/2006/main" count="951" uniqueCount="104">
  <si>
    <t>Rank</t>
  </si>
  <si>
    <t>Boat</t>
  </si>
  <si>
    <t>Club</t>
  </si>
  <si>
    <t>R1</t>
  </si>
  <si>
    <t>R2</t>
  </si>
  <si>
    <t>R3</t>
  </si>
  <si>
    <t>R4</t>
  </si>
  <si>
    <t>R5</t>
  </si>
  <si>
    <t>R6</t>
  </si>
  <si>
    <t>R7</t>
  </si>
  <si>
    <t>Total</t>
  </si>
  <si>
    <t>A-salt</t>
  </si>
  <si>
    <t>BC</t>
  </si>
  <si>
    <t>Edmond Rees</t>
  </si>
  <si>
    <t>Shake and Bake</t>
  </si>
  <si>
    <t>PCYC</t>
  </si>
  <si>
    <t>Adam Hicks</t>
  </si>
  <si>
    <t>M2W</t>
  </si>
  <si>
    <t>RCYC</t>
  </si>
  <si>
    <t>Peter Dixon</t>
  </si>
  <si>
    <t>Taz</t>
  </si>
  <si>
    <t>NYC</t>
  </si>
  <si>
    <t>Nick Jako</t>
  </si>
  <si>
    <t>A1</t>
  </si>
  <si>
    <t>DYC</t>
  </si>
  <si>
    <t>Thomas Taylor</t>
  </si>
  <si>
    <t>Mr H</t>
  </si>
  <si>
    <t>BSBC</t>
  </si>
  <si>
    <t>Michael Howarth</t>
  </si>
  <si>
    <t>Black Swan</t>
  </si>
  <si>
    <t>ABYC</t>
  </si>
  <si>
    <t>Eli Gershman</t>
  </si>
  <si>
    <t>Cluster</t>
  </si>
  <si>
    <t>Matthew Kenny</t>
  </si>
  <si>
    <t>Warrior</t>
  </si>
  <si>
    <t>Mark Doedens</t>
  </si>
  <si>
    <t>Humidor</t>
  </si>
  <si>
    <t>Tim Connolly</t>
  </si>
  <si>
    <t>Black Pearl</t>
  </si>
  <si>
    <t>Eriks Kalvins</t>
  </si>
  <si>
    <t>Excalibur</t>
  </si>
  <si>
    <t>Wes Shera</t>
  </si>
  <si>
    <t>Quick Nick</t>
  </si>
  <si>
    <t>Katie Coleman Nicoll</t>
  </si>
  <si>
    <t>Dodgy</t>
  </si>
  <si>
    <t>TS&amp;CC</t>
  </si>
  <si>
    <t>Tommy Wharton</t>
  </si>
  <si>
    <t>Roo</t>
  </si>
  <si>
    <t>Phillip Williamson</t>
  </si>
  <si>
    <t>Drivers Wanted</t>
  </si>
  <si>
    <t>Ted Bartlewski</t>
  </si>
  <si>
    <t>EYC</t>
  </si>
  <si>
    <t>Helm Name</t>
  </si>
  <si>
    <t>Sail #</t>
  </si>
  <si>
    <t>Drop</t>
  </si>
  <si>
    <t>Total - No Drop</t>
  </si>
  <si>
    <t>TSCC - Pan AM trial</t>
  </si>
  <si>
    <t>Terry McLaughlin</t>
  </si>
  <si>
    <t>Rossi Milev</t>
  </si>
  <si>
    <t>RNSYS</t>
  </si>
  <si>
    <t>Evan Petley-Jones</t>
  </si>
  <si>
    <t>Geoffrey Moore</t>
  </si>
  <si>
    <t>Peter Hall</t>
  </si>
  <si>
    <t>RSTLYC</t>
  </si>
  <si>
    <t>Ted Murphy</t>
  </si>
  <si>
    <t>Paul Tingley</t>
  </si>
  <si>
    <t>Landon Gardner</t>
  </si>
  <si>
    <t>Slipstream</t>
  </si>
  <si>
    <t>Ian Koster</t>
  </si>
  <si>
    <t>RCYC - Founders</t>
  </si>
  <si>
    <t>Tyke</t>
  </si>
  <si>
    <t>Warren Flannery</t>
  </si>
  <si>
    <t>Canadians</t>
  </si>
  <si>
    <t>R8</t>
  </si>
  <si>
    <t>R9</t>
  </si>
  <si>
    <t>Cougar Air</t>
  </si>
  <si>
    <t>21 - DNC</t>
  </si>
  <si>
    <t>Fugue State</t>
  </si>
  <si>
    <t>Kevin O'Brien</t>
  </si>
  <si>
    <t>21 - OCS</t>
  </si>
  <si>
    <t>Journey</t>
  </si>
  <si>
    <t>Blair Dinsdale</t>
  </si>
  <si>
    <t>15 - SCP</t>
  </si>
  <si>
    <t>21 - DSQ</t>
  </si>
  <si>
    <t>8 - SCP</t>
  </si>
  <si>
    <t>Pura Vida</t>
  </si>
  <si>
    <t>NSC</t>
  </si>
  <si>
    <t>Jean Levac</t>
  </si>
  <si>
    <t>Hotbox</t>
  </si>
  <si>
    <t>Tim Faught</t>
  </si>
  <si>
    <t>Tequila</t>
  </si>
  <si>
    <t>Vince Somoza</t>
  </si>
  <si>
    <t>Woodjchuck</t>
  </si>
  <si>
    <t>BQYC</t>
  </si>
  <si>
    <t>Nathan Bresett</t>
  </si>
  <si>
    <t>21 - DNF</t>
  </si>
  <si>
    <t>Toxic Avenger</t>
  </si>
  <si>
    <t>David Walters</t>
  </si>
  <si>
    <t>31 - DNC</t>
  </si>
  <si>
    <t>8 - DNC</t>
  </si>
  <si>
    <t>34 - DNC</t>
  </si>
  <si>
    <t>Quick Taz</t>
  </si>
  <si>
    <t>Carter Nicoll</t>
  </si>
  <si>
    <t>16 - DNC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</si>
</sst>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trike/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5" xfId="0" applyBorder="1"/>
    <xf numFmtId="1" fontId="3" fillId="0" borderId="1" xfId="0" applyNumberFormat="1" applyFont="1" applyBorder="1" applyAlignment="1">
      <alignment horizontal="center" vertical="top" wrapText="1"/>
    </xf>
    <xf numFmtId="1" fontId="3" fillId="0" borderId="14" xfId="0" applyNumberFormat="1" applyFont="1" applyBorder="1" applyAlignment="1">
      <alignment horizontal="center" vertical="top" wrapText="1"/>
    </xf>
    <xf numFmtId="1" fontId="3" fillId="0" borderId="8" xfId="0" applyNumberFormat="1" applyFont="1" applyBorder="1" applyAlignment="1">
      <alignment horizontal="center" vertical="top" wrapText="1"/>
    </xf>
    <xf numFmtId="1" fontId="0" fillId="0" borderId="15" xfId="0" applyNumberFormat="1" applyBorder="1"/>
    <xf numFmtId="0" fontId="0" fillId="0" borderId="2" xfId="0" applyBorder="1"/>
    <xf numFmtId="0" fontId="3" fillId="0" borderId="20" xfId="0" applyFont="1" applyBorder="1" applyAlignment="1">
      <alignment horizontal="left" vertical="top" wrapText="1"/>
    </xf>
    <xf numFmtId="1" fontId="3" fillId="0" borderId="4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1" fontId="3" fillId="0" borderId="13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1" fontId="3" fillId="0" borderId="12" xfId="0" applyNumberFormat="1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1" fontId="0" fillId="0" borderId="2" xfId="0" applyNumberFormat="1" applyBorder="1"/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1" fontId="3" fillId="0" borderId="24" xfId="0" applyNumberFormat="1" applyFont="1" applyBorder="1" applyAlignment="1">
      <alignment horizontal="center" vertical="top" wrapText="1"/>
    </xf>
    <xf numFmtId="1" fontId="3" fillId="0" borderId="23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1" fontId="3" fillId="0" borderId="25" xfId="0" applyNumberFormat="1" applyFont="1" applyBorder="1" applyAlignment="1">
      <alignment horizontal="center" vertical="top" wrapText="1"/>
    </xf>
    <xf numFmtId="1" fontId="3" fillId="0" borderId="7" xfId="0" applyNumberFormat="1" applyFont="1" applyBorder="1" applyAlignment="1">
      <alignment horizontal="center" vertical="top" wrapText="1"/>
    </xf>
    <xf numFmtId="1" fontId="3" fillId="0" borderId="9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8" xfId="0" applyNumberFormat="1" applyFont="1" applyBorder="1" applyAlignment="1">
      <alignment horizontal="center" vertical="top" wrapText="1"/>
    </xf>
    <xf numFmtId="1" fontId="4" fillId="0" borderId="6" xfId="0" applyNumberFormat="1" applyFont="1" applyBorder="1" applyAlignment="1">
      <alignment horizontal="center" vertical="top" wrapText="1"/>
    </xf>
    <xf numFmtId="1" fontId="4" fillId="0" borderId="7" xfId="0" applyNumberFormat="1" applyFont="1" applyBorder="1" applyAlignment="1">
      <alignment horizontal="center" vertical="top" wrapText="1"/>
    </xf>
    <xf numFmtId="1" fontId="4" fillId="0" borderId="25" xfId="0" applyNumberFormat="1" applyFont="1" applyBorder="1" applyAlignment="1">
      <alignment horizontal="center" vertical="top" wrapText="1"/>
    </xf>
    <xf numFmtId="0" fontId="3" fillId="0" borderId="26" xfId="0" applyFont="1" applyBorder="1" applyAlignment="1">
      <alignment horizontal="left" vertical="top" wrapText="1"/>
    </xf>
    <xf numFmtId="1" fontId="3" fillId="0" borderId="27" xfId="0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28" xfId="0" applyNumberFormat="1" applyFont="1" applyBorder="1" applyAlignment="1">
      <alignment horizontal="center" vertical="top" wrapText="1"/>
    </xf>
    <xf numFmtId="1" fontId="3" fillId="0" borderId="29" xfId="0" applyNumberFormat="1" applyFont="1" applyBorder="1" applyAlignment="1">
      <alignment horizontal="center" vertical="top" wrapText="1"/>
    </xf>
    <xf numFmtId="1" fontId="3" fillId="0" borderId="30" xfId="0" applyNumberFormat="1" applyFont="1" applyBorder="1" applyAlignment="1">
      <alignment horizontal="center" vertical="top" wrapText="1"/>
    </xf>
    <xf numFmtId="1" fontId="4" fillId="0" borderId="29" xfId="0" applyNumberFormat="1" applyFont="1" applyBorder="1" applyAlignment="1">
      <alignment horizontal="center" vertical="top" wrapText="1"/>
    </xf>
    <xf numFmtId="1" fontId="4" fillId="0" borderId="4" xfId="0" applyNumberFormat="1" applyFont="1" applyBorder="1" applyAlignment="1">
      <alignment horizontal="center" vertical="top" wrapText="1"/>
    </xf>
    <xf numFmtId="1" fontId="4" fillId="0" borderId="5" xfId="0" applyNumberFormat="1" applyFont="1" applyBorder="1" applyAlignment="1">
      <alignment horizontal="center" vertical="top" wrapText="1"/>
    </xf>
    <xf numFmtId="1" fontId="4" fillId="0" borderId="9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opLeftCell="B1" workbookViewId="0">
      <selection activeCell="V3" sqref="V3:X3"/>
    </sheetView>
  </sheetViews>
  <sheetFormatPr baseColWidth="10" defaultColWidth="8.83203125" defaultRowHeight="14" x14ac:dyDescent="0"/>
  <cols>
    <col min="2" max="2" width="12.1640625" customWidth="1"/>
    <col min="5" max="5" width="11" customWidth="1"/>
    <col min="6" max="12" width="9.1640625" customWidth="1"/>
  </cols>
  <sheetData>
    <row r="1" spans="1:24" ht="15" customHeight="1">
      <c r="A1" s="53" t="s">
        <v>0</v>
      </c>
      <c r="B1" s="55" t="s">
        <v>1</v>
      </c>
      <c r="C1" s="55" t="s">
        <v>53</v>
      </c>
      <c r="D1" s="55" t="s">
        <v>2</v>
      </c>
      <c r="E1" s="57" t="s">
        <v>52</v>
      </c>
      <c r="F1" s="59" t="s">
        <v>56</v>
      </c>
      <c r="G1" s="60"/>
      <c r="H1" s="60"/>
      <c r="I1" s="60"/>
      <c r="J1" s="60"/>
      <c r="K1" s="60"/>
      <c r="L1" s="61"/>
      <c r="M1" s="46" t="s">
        <v>72</v>
      </c>
      <c r="N1" s="47"/>
      <c r="O1" s="47"/>
      <c r="P1" s="47"/>
      <c r="Q1" s="47"/>
      <c r="R1" s="47"/>
      <c r="S1" s="47"/>
      <c r="T1" s="47"/>
      <c r="U1" s="48"/>
      <c r="V1" s="49" t="s">
        <v>55</v>
      </c>
      <c r="W1" s="51" t="s">
        <v>54</v>
      </c>
      <c r="X1" s="49" t="s">
        <v>10</v>
      </c>
    </row>
    <row r="2" spans="1:24" ht="15" thickBot="1">
      <c r="A2" s="54"/>
      <c r="B2" s="56"/>
      <c r="C2" s="56"/>
      <c r="D2" s="56"/>
      <c r="E2" s="58"/>
      <c r="F2" s="7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6" t="s">
        <v>9</v>
      </c>
      <c r="M2" s="7" t="s">
        <v>3</v>
      </c>
      <c r="N2" s="5" t="s">
        <v>4</v>
      </c>
      <c r="O2" s="5" t="s">
        <v>5</v>
      </c>
      <c r="P2" s="18" t="s">
        <v>6</v>
      </c>
      <c r="Q2" s="5" t="s">
        <v>7</v>
      </c>
      <c r="R2" s="5" t="s">
        <v>8</v>
      </c>
      <c r="S2" s="5" t="s">
        <v>9</v>
      </c>
      <c r="T2" s="5" t="s">
        <v>73</v>
      </c>
      <c r="U2" s="6" t="s">
        <v>74</v>
      </c>
      <c r="V2" s="50"/>
      <c r="W2" s="52"/>
      <c r="X2" s="50"/>
    </row>
    <row r="3" spans="1:24" ht="15" thickBot="1">
      <c r="A3" s="16">
        <v>1</v>
      </c>
      <c r="B3" s="14" t="s">
        <v>75</v>
      </c>
      <c r="C3" s="14">
        <v>5263</v>
      </c>
      <c r="D3" s="14" t="s">
        <v>15</v>
      </c>
      <c r="E3" s="36" t="s">
        <v>58</v>
      </c>
      <c r="F3" s="20">
        <v>1</v>
      </c>
      <c r="G3" s="15">
        <v>1</v>
      </c>
      <c r="H3" s="43">
        <v>8</v>
      </c>
      <c r="I3" s="15">
        <v>2</v>
      </c>
      <c r="J3" s="15">
        <v>1</v>
      </c>
      <c r="K3" s="15">
        <v>5</v>
      </c>
      <c r="L3" s="44">
        <v>6</v>
      </c>
      <c r="M3" s="41">
        <v>1</v>
      </c>
      <c r="N3" s="39">
        <v>1</v>
      </c>
      <c r="O3" s="39">
        <v>2</v>
      </c>
      <c r="P3" s="39">
        <v>1</v>
      </c>
      <c r="Q3" s="39">
        <v>2</v>
      </c>
      <c r="R3" s="39">
        <v>2</v>
      </c>
      <c r="S3" s="39">
        <v>3</v>
      </c>
      <c r="T3" s="39">
        <v>1</v>
      </c>
      <c r="U3" s="42" t="s">
        <v>76</v>
      </c>
      <c r="V3" s="8">
        <f>VLOOKUP(E3,'Data - OS'!$E$1:$AF$100,18,FALSE)</f>
        <v>58</v>
      </c>
      <c r="W3" s="8">
        <f>VLOOKUP(E3,'Data - OS'!$E$1:$AF$100,19,FALSE)</f>
        <v>35</v>
      </c>
      <c r="X3" s="8">
        <f>VLOOKUP(E3,'Data - OS'!$E$1:$AF$100,20,FALSE)</f>
        <v>23</v>
      </c>
    </row>
    <row r="4" spans="1:24" ht="25" thickBot="1">
      <c r="A4" s="2">
        <v>2</v>
      </c>
      <c r="B4" s="1" t="s">
        <v>49</v>
      </c>
      <c r="C4" s="1">
        <v>1964</v>
      </c>
      <c r="D4" s="1" t="s">
        <v>15</v>
      </c>
      <c r="E4" s="22" t="s">
        <v>50</v>
      </c>
      <c r="F4" s="27">
        <v>2</v>
      </c>
      <c r="G4" s="9">
        <v>6</v>
      </c>
      <c r="H4" s="9">
        <v>6</v>
      </c>
      <c r="I4" s="9">
        <v>6</v>
      </c>
      <c r="J4" s="9">
        <v>5</v>
      </c>
      <c r="K4" s="31">
        <v>17</v>
      </c>
      <c r="L4" s="35">
        <v>9</v>
      </c>
      <c r="M4" s="27">
        <v>8</v>
      </c>
      <c r="N4" s="9">
        <v>7</v>
      </c>
      <c r="O4" s="31">
        <v>15</v>
      </c>
      <c r="P4" s="9">
        <v>4</v>
      </c>
      <c r="Q4" s="9">
        <v>4</v>
      </c>
      <c r="R4" s="9">
        <v>1</v>
      </c>
      <c r="S4" s="9">
        <v>8</v>
      </c>
      <c r="T4" s="9">
        <v>9</v>
      </c>
      <c r="U4" s="28">
        <v>1</v>
      </c>
      <c r="V4" s="8">
        <f>VLOOKUP(E4,'Data - OS'!$E$1:$AF$100,18,FALSE)</f>
        <v>108</v>
      </c>
      <c r="W4" s="8">
        <f>VLOOKUP(E4,'Data - OS'!$E$1:$AF$100,19,FALSE)</f>
        <v>41</v>
      </c>
      <c r="X4" s="8">
        <f>VLOOKUP(E4,'Data - OS'!$E$1:$AF$100,20,FALSE)</f>
        <v>67</v>
      </c>
    </row>
    <row r="5" spans="1:24" ht="37" thickBot="1">
      <c r="A5" s="2">
        <v>3</v>
      </c>
      <c r="B5" s="1" t="s">
        <v>42</v>
      </c>
      <c r="C5" s="1">
        <v>3707</v>
      </c>
      <c r="D5" s="1" t="s">
        <v>15</v>
      </c>
      <c r="E5" s="22" t="s">
        <v>43</v>
      </c>
      <c r="F5" s="27">
        <v>8</v>
      </c>
      <c r="G5" s="9">
        <v>7</v>
      </c>
      <c r="H5" s="31">
        <v>15</v>
      </c>
      <c r="I5" s="9">
        <v>11</v>
      </c>
      <c r="J5" s="31">
        <v>16</v>
      </c>
      <c r="K5" s="31">
        <v>15</v>
      </c>
      <c r="L5" s="28">
        <v>14</v>
      </c>
      <c r="M5" s="27">
        <v>11</v>
      </c>
      <c r="N5" s="9">
        <v>3</v>
      </c>
      <c r="O5" s="9">
        <v>3</v>
      </c>
      <c r="P5" s="9">
        <v>3</v>
      </c>
      <c r="Q5" s="9">
        <v>3</v>
      </c>
      <c r="R5" s="9">
        <v>7</v>
      </c>
      <c r="S5" s="9">
        <v>5</v>
      </c>
      <c r="T5" s="9">
        <v>2</v>
      </c>
      <c r="U5" s="28">
        <v>6</v>
      </c>
      <c r="V5" s="8">
        <f>VLOOKUP(E5,'Data - OS'!$E$1:$AF$100,18,FALSE)</f>
        <v>129</v>
      </c>
      <c r="W5" s="8">
        <f>VLOOKUP(E5,'Data - OS'!$E$1:$AF$100,19,FALSE)</f>
        <v>46</v>
      </c>
      <c r="X5" s="8">
        <f>VLOOKUP(E5,'Data - OS'!$E$1:$AF$100,20,FALSE)</f>
        <v>83</v>
      </c>
    </row>
    <row r="6" spans="1:24" ht="25" thickBot="1">
      <c r="A6" s="2">
        <v>4</v>
      </c>
      <c r="B6" s="1" t="s">
        <v>26</v>
      </c>
      <c r="C6" s="1">
        <v>3935</v>
      </c>
      <c r="D6" s="1" t="s">
        <v>27</v>
      </c>
      <c r="E6" s="22" t="s">
        <v>28</v>
      </c>
      <c r="F6" s="33">
        <v>13</v>
      </c>
      <c r="G6" s="31">
        <v>13</v>
      </c>
      <c r="H6" s="9">
        <v>10</v>
      </c>
      <c r="I6" s="9">
        <v>7</v>
      </c>
      <c r="J6" s="9">
        <v>4</v>
      </c>
      <c r="K6" s="9">
        <v>11</v>
      </c>
      <c r="L6" s="28">
        <v>11</v>
      </c>
      <c r="M6" s="27">
        <v>2</v>
      </c>
      <c r="N6" s="9">
        <v>9</v>
      </c>
      <c r="O6" s="9">
        <v>6</v>
      </c>
      <c r="P6" s="31">
        <v>12</v>
      </c>
      <c r="Q6" s="9">
        <v>6</v>
      </c>
      <c r="R6" s="9">
        <v>4</v>
      </c>
      <c r="S6" s="9">
        <v>6</v>
      </c>
      <c r="T6" s="9">
        <v>8</v>
      </c>
      <c r="U6" s="28">
        <v>4</v>
      </c>
      <c r="V6" s="8">
        <f>VLOOKUP(E6,'Data - OS'!$E$1:$AF$100,18,FALSE)</f>
        <v>126</v>
      </c>
      <c r="W6" s="8">
        <f>VLOOKUP(E6,'Data - OS'!$E$1:$AF$100,19,FALSE)</f>
        <v>38</v>
      </c>
      <c r="X6" s="8">
        <f>VLOOKUP(E6,'Data - OS'!$E$1:$AF$100,20,FALSE)</f>
        <v>88</v>
      </c>
    </row>
    <row r="7" spans="1:24" ht="25" thickBot="1">
      <c r="A7" s="2">
        <v>5</v>
      </c>
      <c r="B7" s="1" t="s">
        <v>11</v>
      </c>
      <c r="C7" s="1">
        <v>3729</v>
      </c>
      <c r="D7" s="1" t="s">
        <v>12</v>
      </c>
      <c r="E7" s="22" t="s">
        <v>13</v>
      </c>
      <c r="F7" s="27">
        <v>4</v>
      </c>
      <c r="G7" s="9">
        <v>3</v>
      </c>
      <c r="H7" s="9">
        <v>13</v>
      </c>
      <c r="I7" s="9">
        <v>14</v>
      </c>
      <c r="J7" s="9">
        <v>7</v>
      </c>
      <c r="K7" s="9">
        <v>9</v>
      </c>
      <c r="L7" s="28">
        <v>10</v>
      </c>
      <c r="M7" s="27">
        <v>4</v>
      </c>
      <c r="N7" s="9">
        <v>8</v>
      </c>
      <c r="O7" s="31" t="s">
        <v>82</v>
      </c>
      <c r="P7" s="9">
        <v>6</v>
      </c>
      <c r="Q7" s="9">
        <v>8</v>
      </c>
      <c r="R7" s="31" t="s">
        <v>83</v>
      </c>
      <c r="S7" s="9">
        <v>4</v>
      </c>
      <c r="T7" s="9" t="s">
        <v>84</v>
      </c>
      <c r="U7" s="35">
        <v>17</v>
      </c>
      <c r="V7" s="8">
        <f>VLOOKUP(E7,'Data - OS'!$E$1:$AF$100,18,FALSE)</f>
        <v>151</v>
      </c>
      <c r="W7" s="8">
        <f>VLOOKUP(E7,'Data - OS'!$E$1:$AF$100,19,FALSE)</f>
        <v>53</v>
      </c>
      <c r="X7" s="8">
        <f>VLOOKUP(E7,'Data - OS'!$E$1:$AF$100,20,FALSE)</f>
        <v>98</v>
      </c>
    </row>
    <row r="8" spans="1:24" ht="25" thickBot="1">
      <c r="A8" s="2">
        <v>6</v>
      </c>
      <c r="B8" s="1" t="s">
        <v>32</v>
      </c>
      <c r="C8" s="1">
        <v>2728</v>
      </c>
      <c r="D8" s="1" t="s">
        <v>18</v>
      </c>
      <c r="E8" s="22" t="s">
        <v>33</v>
      </c>
      <c r="F8" s="33">
        <v>15</v>
      </c>
      <c r="G8" s="9">
        <v>14</v>
      </c>
      <c r="H8" s="9">
        <v>14</v>
      </c>
      <c r="I8" s="9">
        <v>12</v>
      </c>
      <c r="J8" s="9">
        <v>10</v>
      </c>
      <c r="K8" s="9">
        <v>6</v>
      </c>
      <c r="L8" s="28">
        <v>8</v>
      </c>
      <c r="M8" s="27">
        <v>12</v>
      </c>
      <c r="N8" s="9">
        <v>12</v>
      </c>
      <c r="O8" s="9">
        <v>10</v>
      </c>
      <c r="P8" s="31">
        <v>15</v>
      </c>
      <c r="Q8" s="9">
        <v>11</v>
      </c>
      <c r="R8" s="31" t="s">
        <v>83</v>
      </c>
      <c r="S8" s="9">
        <v>11</v>
      </c>
      <c r="T8" s="9">
        <v>12</v>
      </c>
      <c r="U8" s="28">
        <v>9</v>
      </c>
      <c r="V8" s="8">
        <f>VLOOKUP(E8,'Data - OS'!$E$1:$AF$100,18,FALSE)</f>
        <v>192</v>
      </c>
      <c r="W8" s="8">
        <f>VLOOKUP(E8,'Data - OS'!$E$1:$AF$100,19,FALSE)</f>
        <v>51</v>
      </c>
      <c r="X8" s="8">
        <f>VLOOKUP(E8,'Data - OS'!$E$1:$AF$100,20,FALSE)</f>
        <v>141</v>
      </c>
    </row>
    <row r="9" spans="1:24" ht="15" thickBot="1">
      <c r="A9" s="2">
        <v>7</v>
      </c>
      <c r="B9" s="1" t="s">
        <v>20</v>
      </c>
      <c r="C9" s="1">
        <v>4140</v>
      </c>
      <c r="D9" s="1" t="s">
        <v>21</v>
      </c>
      <c r="E9" s="22" t="s">
        <v>22</v>
      </c>
      <c r="F9" s="33" t="s">
        <v>98</v>
      </c>
      <c r="G9" s="31" t="s">
        <v>98</v>
      </c>
      <c r="H9" s="31" t="s">
        <v>98</v>
      </c>
      <c r="I9" s="9" t="s">
        <v>98</v>
      </c>
      <c r="J9" s="9" t="s">
        <v>98</v>
      </c>
      <c r="K9" s="9" t="s">
        <v>98</v>
      </c>
      <c r="L9" s="28" t="s">
        <v>98</v>
      </c>
      <c r="M9" s="27">
        <v>15</v>
      </c>
      <c r="N9" s="9">
        <v>15</v>
      </c>
      <c r="O9" s="9">
        <v>1</v>
      </c>
      <c r="P9" s="9">
        <v>2</v>
      </c>
      <c r="Q9" s="9">
        <v>1</v>
      </c>
      <c r="R9" s="9">
        <v>3</v>
      </c>
      <c r="S9" s="9">
        <v>2</v>
      </c>
      <c r="T9" s="9">
        <v>3</v>
      </c>
      <c r="U9" s="28">
        <v>10</v>
      </c>
      <c r="V9" s="8">
        <f>VLOOKUP(E9,'Data - OS'!$E$1:$AF$100,18,FALSE)</f>
        <v>269</v>
      </c>
      <c r="W9" s="8">
        <f>VLOOKUP(E9,'Data - OS'!$E$1:$AF$100,19,FALSE)</f>
        <v>93</v>
      </c>
      <c r="X9" s="8">
        <f>VLOOKUP(E9,'Data - OS'!$E$1:$AF$100,20,FALSE)</f>
        <v>176</v>
      </c>
    </row>
    <row r="10" spans="1:24" ht="25" thickBot="1">
      <c r="A10" s="2">
        <v>8</v>
      </c>
      <c r="B10" s="1" t="s">
        <v>80</v>
      </c>
      <c r="C10" s="1">
        <v>5275</v>
      </c>
      <c r="D10" s="1" t="s">
        <v>18</v>
      </c>
      <c r="E10" s="22" t="s">
        <v>81</v>
      </c>
      <c r="F10" s="33" t="s">
        <v>98</v>
      </c>
      <c r="G10" s="31" t="s">
        <v>98</v>
      </c>
      <c r="H10" s="31" t="s">
        <v>98</v>
      </c>
      <c r="I10" s="9" t="s">
        <v>98</v>
      </c>
      <c r="J10" s="9" t="s">
        <v>98</v>
      </c>
      <c r="K10" s="9" t="s">
        <v>98</v>
      </c>
      <c r="L10" s="28" t="s">
        <v>98</v>
      </c>
      <c r="M10" s="27">
        <v>17</v>
      </c>
      <c r="N10" s="9">
        <v>4</v>
      </c>
      <c r="O10" s="9">
        <v>5</v>
      </c>
      <c r="P10" s="9">
        <v>8</v>
      </c>
      <c r="Q10" s="9">
        <v>5</v>
      </c>
      <c r="R10" s="9">
        <v>6</v>
      </c>
      <c r="S10" s="9">
        <v>1</v>
      </c>
      <c r="T10" s="9">
        <v>14</v>
      </c>
      <c r="U10" s="28">
        <v>3</v>
      </c>
      <c r="V10" s="8">
        <f>VLOOKUP(E10,'Data - OS'!$E$1:$AF$100,18,FALSE)</f>
        <v>280</v>
      </c>
      <c r="W10" s="8">
        <f>VLOOKUP(E10,'Data - OS'!$E$1:$AF$100,19,FALSE)</f>
        <v>93</v>
      </c>
      <c r="X10" s="8">
        <f>VLOOKUP(E10,'Data - OS'!$E$1:$AF$100,20,FALSE)</f>
        <v>187</v>
      </c>
    </row>
    <row r="11" spans="1:24" ht="25" thickBot="1">
      <c r="A11" s="2">
        <v>9</v>
      </c>
      <c r="B11" s="1" t="s">
        <v>77</v>
      </c>
      <c r="C11" s="1">
        <v>2393</v>
      </c>
      <c r="D11" s="1"/>
      <c r="E11" s="22" t="s">
        <v>78</v>
      </c>
      <c r="F11" s="33" t="s">
        <v>98</v>
      </c>
      <c r="G11" s="31" t="s">
        <v>98</v>
      </c>
      <c r="H11" s="31" t="s">
        <v>98</v>
      </c>
      <c r="I11" s="9" t="s">
        <v>98</v>
      </c>
      <c r="J11" s="9" t="s">
        <v>98</v>
      </c>
      <c r="K11" s="9" t="s">
        <v>98</v>
      </c>
      <c r="L11" s="28" t="s">
        <v>98</v>
      </c>
      <c r="M11" s="27">
        <v>3</v>
      </c>
      <c r="N11" s="9">
        <v>2</v>
      </c>
      <c r="O11" s="9">
        <v>9</v>
      </c>
      <c r="P11" s="9" t="s">
        <v>79</v>
      </c>
      <c r="Q11" s="9">
        <v>7</v>
      </c>
      <c r="R11" s="9">
        <v>5</v>
      </c>
      <c r="S11" s="9">
        <v>9</v>
      </c>
      <c r="T11" s="9">
        <v>7</v>
      </c>
      <c r="U11" s="28">
        <v>2</v>
      </c>
      <c r="V11" s="8">
        <f>VLOOKUP(E11,'Data - OS'!$E$1:$AF$100,18,FALSE)</f>
        <v>282</v>
      </c>
      <c r="W11" s="8">
        <f>VLOOKUP(E11,'Data - OS'!$E$1:$AF$100,19,FALSE)</f>
        <v>93</v>
      </c>
      <c r="X11" s="8">
        <f>VLOOKUP(E11,'Data - OS'!$E$1:$AF$100,20,FALSE)</f>
        <v>189</v>
      </c>
    </row>
    <row r="12" spans="1:24" ht="25" thickBot="1">
      <c r="A12" s="2">
        <v>10</v>
      </c>
      <c r="B12" s="1" t="s">
        <v>23</v>
      </c>
      <c r="C12" s="1">
        <v>2577</v>
      </c>
      <c r="D12" s="1" t="s">
        <v>24</v>
      </c>
      <c r="E12" s="22" t="s">
        <v>25</v>
      </c>
      <c r="F12" s="33" t="s">
        <v>98</v>
      </c>
      <c r="G12" s="31" t="s">
        <v>98</v>
      </c>
      <c r="H12" s="31" t="s">
        <v>98</v>
      </c>
      <c r="I12" s="9" t="s">
        <v>98</v>
      </c>
      <c r="J12" s="9" t="s">
        <v>98</v>
      </c>
      <c r="K12" s="9" t="s">
        <v>98</v>
      </c>
      <c r="L12" s="28" t="s">
        <v>98</v>
      </c>
      <c r="M12" s="27">
        <v>9</v>
      </c>
      <c r="N12" s="9">
        <v>6</v>
      </c>
      <c r="O12" s="9">
        <v>8</v>
      </c>
      <c r="P12" s="9">
        <v>5</v>
      </c>
      <c r="Q12" s="9">
        <v>10</v>
      </c>
      <c r="R12" s="9">
        <v>9</v>
      </c>
      <c r="S12" s="9">
        <v>13</v>
      </c>
      <c r="T12" s="9">
        <v>4</v>
      </c>
      <c r="U12" s="28">
        <v>5</v>
      </c>
      <c r="V12" s="8">
        <f>VLOOKUP(E12,'Data - OS'!$E$1:$AF$100,18,FALSE)</f>
        <v>286</v>
      </c>
      <c r="W12" s="8">
        <f>VLOOKUP(E12,'Data - OS'!$E$1:$AF$100,19,FALSE)</f>
        <v>93</v>
      </c>
      <c r="X12" s="8">
        <f>VLOOKUP(E12,'Data - OS'!$E$1:$AF$100,20,FALSE)</f>
        <v>193</v>
      </c>
    </row>
    <row r="13" spans="1:24" ht="15" thickBot="1">
      <c r="A13" s="2">
        <v>11</v>
      </c>
      <c r="B13" s="1" t="s">
        <v>85</v>
      </c>
      <c r="C13" s="1">
        <v>4468</v>
      </c>
      <c r="D13" s="1" t="s">
        <v>86</v>
      </c>
      <c r="E13" s="22" t="s">
        <v>87</v>
      </c>
      <c r="F13" s="33" t="s">
        <v>98</v>
      </c>
      <c r="G13" s="31" t="s">
        <v>98</v>
      </c>
      <c r="H13" s="31" t="s">
        <v>98</v>
      </c>
      <c r="I13" s="9" t="s">
        <v>98</v>
      </c>
      <c r="J13" s="9" t="s">
        <v>98</v>
      </c>
      <c r="K13" s="9" t="s">
        <v>98</v>
      </c>
      <c r="L13" s="28" t="s">
        <v>98</v>
      </c>
      <c r="M13" s="27">
        <v>13</v>
      </c>
      <c r="N13" s="9">
        <v>5</v>
      </c>
      <c r="O13" s="9">
        <v>12</v>
      </c>
      <c r="P13" s="9">
        <v>9</v>
      </c>
      <c r="Q13" s="9">
        <v>13</v>
      </c>
      <c r="R13" s="9">
        <v>10</v>
      </c>
      <c r="S13" s="9">
        <v>12</v>
      </c>
      <c r="T13" s="9">
        <v>5</v>
      </c>
      <c r="U13" s="28">
        <v>7</v>
      </c>
      <c r="V13" s="8">
        <f>VLOOKUP(E13,'Data - OS'!$E$1:$AF$100,18,FALSE)</f>
        <v>303</v>
      </c>
      <c r="W13" s="8">
        <f>VLOOKUP(E13,'Data - OS'!$E$1:$AF$100,19,FALSE)</f>
        <v>93</v>
      </c>
      <c r="X13" s="8">
        <f>VLOOKUP(E13,'Data - OS'!$E$1:$AF$100,20,FALSE)</f>
        <v>210</v>
      </c>
    </row>
    <row r="14" spans="1:24" ht="25" thickBot="1">
      <c r="A14" s="2">
        <v>12</v>
      </c>
      <c r="B14" s="1"/>
      <c r="C14" s="1">
        <v>5235</v>
      </c>
      <c r="D14" s="1" t="s">
        <v>18</v>
      </c>
      <c r="E14" s="22" t="s">
        <v>57</v>
      </c>
      <c r="F14" s="27">
        <v>3</v>
      </c>
      <c r="G14" s="9">
        <v>9</v>
      </c>
      <c r="H14" s="9">
        <v>1</v>
      </c>
      <c r="I14" s="9">
        <v>1</v>
      </c>
      <c r="J14" s="9">
        <v>6</v>
      </c>
      <c r="K14" s="9">
        <v>2</v>
      </c>
      <c r="L14" s="28">
        <v>2</v>
      </c>
      <c r="M14" s="33" t="s">
        <v>98</v>
      </c>
      <c r="N14" s="31" t="s">
        <v>98</v>
      </c>
      <c r="O14" s="31" t="s">
        <v>98</v>
      </c>
      <c r="P14" s="9" t="s">
        <v>98</v>
      </c>
      <c r="Q14" s="9" t="s">
        <v>98</v>
      </c>
      <c r="R14" s="9" t="s">
        <v>98</v>
      </c>
      <c r="S14" s="9" t="s">
        <v>98</v>
      </c>
      <c r="T14" s="9" t="s">
        <v>98</v>
      </c>
      <c r="U14" s="28" t="s">
        <v>98</v>
      </c>
      <c r="V14" s="8">
        <f>VLOOKUP(E14,'Data - OS'!$E$1:$AF$100,18,FALSE)</f>
        <v>303</v>
      </c>
      <c r="W14" s="8">
        <f>VLOOKUP(E14,'Data - OS'!$E$1:$AF$100,19,FALSE)</f>
        <v>93</v>
      </c>
      <c r="X14" s="8">
        <f>VLOOKUP(E14,'Data - OS'!$E$1:$AF$100,20,FALSE)</f>
        <v>210</v>
      </c>
    </row>
    <row r="15" spans="1:24" ht="15" thickBot="1">
      <c r="A15" s="2">
        <v>13</v>
      </c>
      <c r="B15" s="1" t="s">
        <v>88</v>
      </c>
      <c r="C15" s="1">
        <v>4444</v>
      </c>
      <c r="D15" s="1" t="s">
        <v>18</v>
      </c>
      <c r="E15" s="22" t="s">
        <v>89</v>
      </c>
      <c r="F15" s="33" t="s">
        <v>98</v>
      </c>
      <c r="G15" s="31" t="s">
        <v>98</v>
      </c>
      <c r="H15" s="31" t="s">
        <v>98</v>
      </c>
      <c r="I15" s="9" t="s">
        <v>98</v>
      </c>
      <c r="J15" s="9" t="s">
        <v>98</v>
      </c>
      <c r="K15" s="9" t="s">
        <v>98</v>
      </c>
      <c r="L15" s="28" t="s">
        <v>98</v>
      </c>
      <c r="M15" s="27">
        <v>7</v>
      </c>
      <c r="N15" s="9">
        <v>10</v>
      </c>
      <c r="O15" s="9">
        <v>11</v>
      </c>
      <c r="P15" s="9">
        <v>7</v>
      </c>
      <c r="Q15" s="9">
        <v>16</v>
      </c>
      <c r="R15" s="9">
        <v>11</v>
      </c>
      <c r="S15" s="9">
        <v>10</v>
      </c>
      <c r="T15" s="9">
        <v>10</v>
      </c>
      <c r="U15" s="9">
        <v>8</v>
      </c>
      <c r="V15" s="8">
        <f>VLOOKUP(E15,'Data - OS'!$E$1:$AF$100,18,FALSE)</f>
        <v>307</v>
      </c>
      <c r="W15" s="8">
        <f>VLOOKUP(E15,'Data - OS'!$E$1:$AF$100,19,FALSE)</f>
        <v>93</v>
      </c>
      <c r="X15" s="8">
        <f>VLOOKUP(E15,'Data - OS'!$E$1:$AF$100,20,FALSE)</f>
        <v>214</v>
      </c>
    </row>
    <row r="16" spans="1:24" ht="25" thickBot="1">
      <c r="A16" s="2">
        <v>14</v>
      </c>
      <c r="B16" s="1"/>
      <c r="C16" s="1">
        <v>4025</v>
      </c>
      <c r="D16" s="1" t="s">
        <v>59</v>
      </c>
      <c r="E16" s="22" t="s">
        <v>60</v>
      </c>
      <c r="F16" s="27">
        <v>10</v>
      </c>
      <c r="G16" s="9">
        <v>10</v>
      </c>
      <c r="H16" s="9">
        <v>2</v>
      </c>
      <c r="I16" s="9">
        <v>3</v>
      </c>
      <c r="J16" s="9">
        <v>3</v>
      </c>
      <c r="K16" s="9">
        <v>3</v>
      </c>
      <c r="L16" s="28">
        <v>4</v>
      </c>
      <c r="M16" s="33" t="s">
        <v>98</v>
      </c>
      <c r="N16" s="31" t="s">
        <v>98</v>
      </c>
      <c r="O16" s="31" t="s">
        <v>98</v>
      </c>
      <c r="P16" s="9" t="s">
        <v>98</v>
      </c>
      <c r="Q16" s="9" t="s">
        <v>98</v>
      </c>
      <c r="R16" s="9" t="s">
        <v>98</v>
      </c>
      <c r="S16" s="9" t="s">
        <v>98</v>
      </c>
      <c r="T16" s="9" t="s">
        <v>98</v>
      </c>
      <c r="U16" s="28" t="s">
        <v>98</v>
      </c>
      <c r="V16" s="8">
        <f>VLOOKUP(E16,'Data - OS'!$E$1:$AF$100,18,FALSE)</f>
        <v>314</v>
      </c>
      <c r="W16" s="8">
        <f>VLOOKUP(E16,'Data - OS'!$E$1:$AF$100,19,FALSE)</f>
        <v>93</v>
      </c>
      <c r="X16" s="8">
        <f>VLOOKUP(E16,'Data - OS'!$E$1:$AF$100,20,FALSE)</f>
        <v>221</v>
      </c>
    </row>
    <row r="17" spans="1:24" ht="25" thickBot="1">
      <c r="A17" s="2">
        <v>15</v>
      </c>
      <c r="B17" s="1" t="s">
        <v>29</v>
      </c>
      <c r="C17" s="1">
        <v>3778</v>
      </c>
      <c r="D17" s="1" t="s">
        <v>30</v>
      </c>
      <c r="E17" s="22" t="s">
        <v>31</v>
      </c>
      <c r="F17" s="33" t="s">
        <v>98</v>
      </c>
      <c r="G17" s="31" t="s">
        <v>98</v>
      </c>
      <c r="H17" s="31" t="s">
        <v>98</v>
      </c>
      <c r="I17" s="9" t="s">
        <v>98</v>
      </c>
      <c r="J17" s="9" t="s">
        <v>98</v>
      </c>
      <c r="K17" s="9" t="s">
        <v>98</v>
      </c>
      <c r="L17" s="28" t="s">
        <v>98</v>
      </c>
      <c r="M17" s="27">
        <v>6</v>
      </c>
      <c r="N17" s="9">
        <v>11</v>
      </c>
      <c r="O17" s="9">
        <v>7</v>
      </c>
      <c r="P17" s="9">
        <v>14</v>
      </c>
      <c r="Q17" s="9">
        <v>9</v>
      </c>
      <c r="R17" s="9">
        <v>8</v>
      </c>
      <c r="S17" s="9">
        <v>14</v>
      </c>
      <c r="T17" s="9">
        <v>13</v>
      </c>
      <c r="U17" s="9">
        <v>16</v>
      </c>
      <c r="V17" s="8">
        <f>VLOOKUP(E17,'Data - OS'!$E$1:$AF$100,18,FALSE)</f>
        <v>315</v>
      </c>
      <c r="W17" s="8">
        <f>VLOOKUP(E17,'Data - OS'!$E$1:$AF$100,19,FALSE)</f>
        <v>93</v>
      </c>
      <c r="X17" s="8">
        <f>VLOOKUP(E17,'Data - OS'!$E$1:$AF$100,20,FALSE)</f>
        <v>222</v>
      </c>
    </row>
    <row r="18" spans="1:24" ht="25" thickBot="1">
      <c r="A18" s="2">
        <v>16</v>
      </c>
      <c r="B18" s="1"/>
      <c r="C18" s="1">
        <v>4444</v>
      </c>
      <c r="D18" s="1" t="s">
        <v>18</v>
      </c>
      <c r="E18" s="22" t="s">
        <v>61</v>
      </c>
      <c r="F18" s="27">
        <v>7</v>
      </c>
      <c r="G18" s="9">
        <v>17</v>
      </c>
      <c r="H18" s="9">
        <v>7</v>
      </c>
      <c r="I18" s="9">
        <v>5</v>
      </c>
      <c r="J18" s="9">
        <v>2</v>
      </c>
      <c r="K18" s="9">
        <v>4</v>
      </c>
      <c r="L18" s="28">
        <v>1</v>
      </c>
      <c r="M18" s="33" t="s">
        <v>98</v>
      </c>
      <c r="N18" s="31" t="s">
        <v>98</v>
      </c>
      <c r="O18" s="31" t="s">
        <v>98</v>
      </c>
      <c r="P18" s="9" t="s">
        <v>98</v>
      </c>
      <c r="Q18" s="9" t="s">
        <v>98</v>
      </c>
      <c r="R18" s="9" t="s">
        <v>98</v>
      </c>
      <c r="S18" s="9" t="s">
        <v>98</v>
      </c>
      <c r="T18" s="9" t="s">
        <v>98</v>
      </c>
      <c r="U18" s="9" t="s">
        <v>98</v>
      </c>
      <c r="V18" s="8">
        <f>VLOOKUP(E18,'Data - OS'!$E$1:$AF$100,18,FALSE)</f>
        <v>322</v>
      </c>
      <c r="W18" s="8">
        <f>VLOOKUP(E18,'Data - OS'!$E$1:$AF$100,19,FALSE)</f>
        <v>93</v>
      </c>
      <c r="X18" s="8">
        <f>VLOOKUP(E18,'Data - OS'!$E$1:$AF$100,20,FALSE)</f>
        <v>229</v>
      </c>
    </row>
    <row r="19" spans="1:24" ht="15" thickBot="1">
      <c r="A19" s="2">
        <v>17</v>
      </c>
      <c r="B19" s="1"/>
      <c r="C19" s="1">
        <v>1</v>
      </c>
      <c r="D19" s="1" t="s">
        <v>63</v>
      </c>
      <c r="E19" s="22" t="s">
        <v>62</v>
      </c>
      <c r="F19" s="27">
        <v>11</v>
      </c>
      <c r="G19" s="9">
        <v>5</v>
      </c>
      <c r="H19" s="9">
        <v>5</v>
      </c>
      <c r="I19" s="9">
        <v>9</v>
      </c>
      <c r="J19" s="9">
        <v>12</v>
      </c>
      <c r="K19" s="9">
        <v>1</v>
      </c>
      <c r="L19" s="28">
        <v>5</v>
      </c>
      <c r="M19" s="33" t="s">
        <v>98</v>
      </c>
      <c r="N19" s="31" t="s">
        <v>98</v>
      </c>
      <c r="O19" s="31" t="s">
        <v>98</v>
      </c>
      <c r="P19" s="9" t="s">
        <v>98</v>
      </c>
      <c r="Q19" s="9" t="s">
        <v>98</v>
      </c>
      <c r="R19" s="9" t="s">
        <v>98</v>
      </c>
      <c r="S19" s="9" t="s">
        <v>98</v>
      </c>
      <c r="T19" s="9" t="s">
        <v>98</v>
      </c>
      <c r="U19" s="9" t="s">
        <v>98</v>
      </c>
      <c r="V19" s="8">
        <f>VLOOKUP(E19,'Data - OS'!$E$1:$AF$100,18,FALSE)</f>
        <v>327</v>
      </c>
      <c r="W19" s="8">
        <f>VLOOKUP(E19,'Data - OS'!$E$1:$AF$100,19,FALSE)</f>
        <v>93</v>
      </c>
      <c r="X19" s="8">
        <f>VLOOKUP(E19,'Data - OS'!$E$1:$AF$100,20,FALSE)</f>
        <v>234</v>
      </c>
    </row>
    <row r="20" spans="1:24" ht="25" thickBot="1">
      <c r="A20" s="2">
        <v>18</v>
      </c>
      <c r="B20" s="1" t="s">
        <v>90</v>
      </c>
      <c r="C20" s="1">
        <v>4412</v>
      </c>
      <c r="D20" s="1" t="s">
        <v>86</v>
      </c>
      <c r="E20" s="22" t="s">
        <v>91</v>
      </c>
      <c r="F20" s="33" t="s">
        <v>98</v>
      </c>
      <c r="G20" s="31" t="s">
        <v>98</v>
      </c>
      <c r="H20" s="31" t="s">
        <v>98</v>
      </c>
      <c r="I20" s="9" t="s">
        <v>98</v>
      </c>
      <c r="J20" s="9" t="s">
        <v>98</v>
      </c>
      <c r="K20" s="9" t="s">
        <v>98</v>
      </c>
      <c r="L20" s="28" t="s">
        <v>98</v>
      </c>
      <c r="M20" s="27">
        <v>10</v>
      </c>
      <c r="N20" s="9">
        <v>14</v>
      </c>
      <c r="O20" s="9">
        <v>4</v>
      </c>
      <c r="P20" s="9">
        <v>17</v>
      </c>
      <c r="Q20" s="9">
        <v>15</v>
      </c>
      <c r="R20" s="9">
        <v>15</v>
      </c>
      <c r="S20" s="9">
        <v>15</v>
      </c>
      <c r="T20" s="9">
        <v>11</v>
      </c>
      <c r="U20" s="9">
        <v>11</v>
      </c>
      <c r="V20" s="8">
        <f>VLOOKUP(E20,'Data - OS'!$E$1:$AF$100,18,FALSE)</f>
        <v>329</v>
      </c>
      <c r="W20" s="8">
        <f>VLOOKUP(E20,'Data - OS'!$E$1:$AF$100,19,FALSE)</f>
        <v>93</v>
      </c>
      <c r="X20" s="8">
        <f>VLOOKUP(E20,'Data - OS'!$E$1:$AF$100,20,FALSE)</f>
        <v>236</v>
      </c>
    </row>
    <row r="21" spans="1:24" ht="15" thickBot="1">
      <c r="A21" s="2">
        <v>19</v>
      </c>
      <c r="B21" s="1"/>
      <c r="C21" s="1">
        <v>4013</v>
      </c>
      <c r="D21" s="1" t="s">
        <v>59</v>
      </c>
      <c r="E21" s="22" t="s">
        <v>64</v>
      </c>
      <c r="F21" s="27">
        <v>12</v>
      </c>
      <c r="G21" s="9">
        <v>2</v>
      </c>
      <c r="H21" s="9">
        <v>3</v>
      </c>
      <c r="I21" s="9">
        <v>8</v>
      </c>
      <c r="J21" s="9">
        <v>8</v>
      </c>
      <c r="K21" s="9">
        <v>12</v>
      </c>
      <c r="L21" s="28">
        <v>7</v>
      </c>
      <c r="M21" s="33" t="s">
        <v>98</v>
      </c>
      <c r="N21" s="31" t="s">
        <v>98</v>
      </c>
      <c r="O21" s="31" t="s">
        <v>98</v>
      </c>
      <c r="P21" s="9" t="s">
        <v>98</v>
      </c>
      <c r="Q21" s="9" t="s">
        <v>98</v>
      </c>
      <c r="R21" s="9" t="s">
        <v>98</v>
      </c>
      <c r="S21" s="9" t="s">
        <v>98</v>
      </c>
      <c r="T21" s="9" t="s">
        <v>98</v>
      </c>
      <c r="U21" s="9" t="s">
        <v>98</v>
      </c>
      <c r="V21" s="8">
        <f>VLOOKUP(E21,'Data - OS'!$E$1:$AF$100,18,FALSE)</f>
        <v>331</v>
      </c>
      <c r="W21" s="8">
        <f>VLOOKUP(E21,'Data - OS'!$E$1:$AF$100,19,FALSE)</f>
        <v>93</v>
      </c>
      <c r="X21" s="8">
        <f>VLOOKUP(E21,'Data - OS'!$E$1:$AF$100,20,FALSE)</f>
        <v>238</v>
      </c>
    </row>
    <row r="22" spans="1:24" ht="25" thickBot="1">
      <c r="A22" s="2">
        <v>20</v>
      </c>
      <c r="B22" s="1" t="s">
        <v>47</v>
      </c>
      <c r="C22" s="1">
        <v>2770</v>
      </c>
      <c r="D22" s="1" t="s">
        <v>15</v>
      </c>
      <c r="E22" s="22" t="s">
        <v>48</v>
      </c>
      <c r="F22" s="27">
        <v>6</v>
      </c>
      <c r="G22" s="9">
        <v>11</v>
      </c>
      <c r="H22" s="9">
        <v>4</v>
      </c>
      <c r="I22" s="9">
        <v>4</v>
      </c>
      <c r="J22" s="9">
        <v>9</v>
      </c>
      <c r="K22" s="9">
        <v>8</v>
      </c>
      <c r="L22" s="28">
        <v>13</v>
      </c>
      <c r="M22" s="33" t="s">
        <v>98</v>
      </c>
      <c r="N22" s="31" t="s">
        <v>98</v>
      </c>
      <c r="O22" s="31" t="s">
        <v>98</v>
      </c>
      <c r="P22" s="9" t="s">
        <v>98</v>
      </c>
      <c r="Q22" s="9" t="s">
        <v>98</v>
      </c>
      <c r="R22" s="9" t="s">
        <v>98</v>
      </c>
      <c r="S22" s="9" t="s">
        <v>98</v>
      </c>
      <c r="T22" s="9" t="s">
        <v>98</v>
      </c>
      <c r="U22" s="9" t="s">
        <v>98</v>
      </c>
      <c r="V22" s="8">
        <f>VLOOKUP(E22,'Data - OS'!$E$1:$AF$100,18,FALSE)</f>
        <v>334</v>
      </c>
      <c r="W22" s="8">
        <f>VLOOKUP(E22,'Data - OS'!$E$1:$AF$100,19,FALSE)</f>
        <v>93</v>
      </c>
      <c r="X22" s="8">
        <f>VLOOKUP(E22,'Data - OS'!$E$1:$AF$100,20,FALSE)</f>
        <v>241</v>
      </c>
    </row>
    <row r="23" spans="1:24" ht="15" thickBot="1">
      <c r="A23" s="2">
        <v>21</v>
      </c>
      <c r="B23" s="1" t="s">
        <v>36</v>
      </c>
      <c r="C23" s="1">
        <v>2761</v>
      </c>
      <c r="D23" s="1" t="s">
        <v>30</v>
      </c>
      <c r="E23" s="22" t="s">
        <v>37</v>
      </c>
      <c r="F23" s="33" t="s">
        <v>98</v>
      </c>
      <c r="G23" s="31" t="s">
        <v>98</v>
      </c>
      <c r="H23" s="31" t="s">
        <v>98</v>
      </c>
      <c r="I23" s="9" t="s">
        <v>98</v>
      </c>
      <c r="J23" s="9" t="s">
        <v>98</v>
      </c>
      <c r="K23" s="9" t="s">
        <v>98</v>
      </c>
      <c r="L23" s="28" t="s">
        <v>98</v>
      </c>
      <c r="M23" s="27">
        <v>5</v>
      </c>
      <c r="N23" s="9">
        <v>18</v>
      </c>
      <c r="O23" s="9">
        <v>18</v>
      </c>
      <c r="P23" s="9">
        <v>10</v>
      </c>
      <c r="Q23" s="9">
        <v>12</v>
      </c>
      <c r="R23" s="9">
        <v>14</v>
      </c>
      <c r="S23" s="9">
        <v>7</v>
      </c>
      <c r="T23" s="9">
        <v>19</v>
      </c>
      <c r="U23" s="28">
        <v>15</v>
      </c>
      <c r="V23" s="8">
        <f>VLOOKUP(E23,'Data - OS'!$E$1:$AF$100,18,FALSE)</f>
        <v>335</v>
      </c>
      <c r="W23" s="8">
        <f>VLOOKUP(E23,'Data - OS'!$E$1:$AF$100,19,FALSE)</f>
        <v>93</v>
      </c>
      <c r="X23" s="8">
        <f>VLOOKUP(E23,'Data - OS'!$E$1:$AF$100,20,FALSE)</f>
        <v>242</v>
      </c>
    </row>
    <row r="24" spans="1:24" ht="15" thickBot="1">
      <c r="A24" s="2">
        <v>22</v>
      </c>
      <c r="B24" s="1"/>
      <c r="C24" s="1">
        <v>3001</v>
      </c>
      <c r="D24" s="1"/>
      <c r="E24" s="22" t="s">
        <v>65</v>
      </c>
      <c r="F24" s="27">
        <v>9</v>
      </c>
      <c r="G24" s="9">
        <v>8</v>
      </c>
      <c r="H24" s="9">
        <v>9</v>
      </c>
      <c r="I24" s="9">
        <v>13</v>
      </c>
      <c r="J24" s="9">
        <v>13</v>
      </c>
      <c r="K24" s="9">
        <v>10</v>
      </c>
      <c r="L24" s="28">
        <v>3</v>
      </c>
      <c r="M24" s="33" t="s">
        <v>98</v>
      </c>
      <c r="N24" s="31" t="s">
        <v>98</v>
      </c>
      <c r="O24" s="31" t="s">
        <v>98</v>
      </c>
      <c r="P24" s="9" t="s">
        <v>98</v>
      </c>
      <c r="Q24" s="9" t="s">
        <v>98</v>
      </c>
      <c r="R24" s="9" t="s">
        <v>98</v>
      </c>
      <c r="S24" s="9" t="s">
        <v>98</v>
      </c>
      <c r="T24" s="9" t="s">
        <v>98</v>
      </c>
      <c r="U24" s="9" t="s">
        <v>98</v>
      </c>
      <c r="V24" s="8">
        <f>VLOOKUP(E24,'Data - OS'!$E$1:$AF$100,18,FALSE)</f>
        <v>344</v>
      </c>
      <c r="W24" s="8">
        <f>VLOOKUP(E24,'Data - OS'!$E$1:$AF$100,19,FALSE)</f>
        <v>93</v>
      </c>
      <c r="X24" s="8">
        <f>VLOOKUP(E24,'Data - OS'!$E$1:$AF$100,20,FALSE)</f>
        <v>251</v>
      </c>
    </row>
    <row r="25" spans="1:24" ht="15" thickBot="1">
      <c r="A25" s="2">
        <v>23</v>
      </c>
      <c r="B25" s="1" t="s">
        <v>38</v>
      </c>
      <c r="C25" s="1">
        <v>2019</v>
      </c>
      <c r="D25" s="1" t="s">
        <v>30</v>
      </c>
      <c r="E25" s="22" t="s">
        <v>39</v>
      </c>
      <c r="F25" s="33" t="s">
        <v>98</v>
      </c>
      <c r="G25" s="31" t="s">
        <v>98</v>
      </c>
      <c r="H25" s="31" t="s">
        <v>98</v>
      </c>
      <c r="I25" s="9" t="s">
        <v>98</v>
      </c>
      <c r="J25" s="9" t="s">
        <v>98</v>
      </c>
      <c r="K25" s="9" t="s">
        <v>98</v>
      </c>
      <c r="L25" s="28" t="s">
        <v>98</v>
      </c>
      <c r="M25" s="27">
        <v>18</v>
      </c>
      <c r="N25" s="9">
        <v>16</v>
      </c>
      <c r="O25" s="9">
        <v>14</v>
      </c>
      <c r="P25" s="9">
        <v>11</v>
      </c>
      <c r="Q25" s="9">
        <v>17</v>
      </c>
      <c r="R25" s="9">
        <v>12</v>
      </c>
      <c r="S25" s="9">
        <v>16</v>
      </c>
      <c r="T25" s="9">
        <v>17</v>
      </c>
      <c r="U25" s="9">
        <v>12</v>
      </c>
      <c r="V25" s="8">
        <f>VLOOKUP(E25,'Data - OS'!$E$1:$AF$100,18,FALSE)</f>
        <v>350</v>
      </c>
      <c r="W25" s="8">
        <f>VLOOKUP(E25,'Data - OS'!$E$1:$AF$100,19,FALSE)</f>
        <v>93</v>
      </c>
      <c r="X25" s="8">
        <f>VLOOKUP(E25,'Data - OS'!$E$1:$AF$100,20,FALSE)</f>
        <v>257</v>
      </c>
    </row>
    <row r="26" spans="1:24" ht="15" thickBot="1">
      <c r="A26" s="2">
        <v>24</v>
      </c>
      <c r="B26" s="1" t="s">
        <v>67</v>
      </c>
      <c r="C26" s="1">
        <v>3470</v>
      </c>
      <c r="D26" s="1" t="s">
        <v>30</v>
      </c>
      <c r="E26" s="22" t="s">
        <v>68</v>
      </c>
      <c r="F26" s="33" t="s">
        <v>98</v>
      </c>
      <c r="G26" s="31" t="s">
        <v>98</v>
      </c>
      <c r="H26" s="31" t="s">
        <v>98</v>
      </c>
      <c r="I26" s="9" t="s">
        <v>98</v>
      </c>
      <c r="J26" s="9" t="s">
        <v>98</v>
      </c>
      <c r="K26" s="9" t="s">
        <v>98</v>
      </c>
      <c r="L26" s="28" t="s">
        <v>98</v>
      </c>
      <c r="M26" s="27">
        <v>19</v>
      </c>
      <c r="N26" s="9">
        <v>13</v>
      </c>
      <c r="O26" s="9">
        <v>17</v>
      </c>
      <c r="P26" s="9">
        <v>13</v>
      </c>
      <c r="Q26" s="9">
        <v>14</v>
      </c>
      <c r="R26" s="9">
        <v>16</v>
      </c>
      <c r="S26" s="9">
        <v>17</v>
      </c>
      <c r="T26" s="9">
        <v>16</v>
      </c>
      <c r="U26" s="9">
        <v>13</v>
      </c>
      <c r="V26" s="8">
        <f>VLOOKUP(E26,'Data - OS'!$E$1:$AF$100,18,FALSE)</f>
        <v>355</v>
      </c>
      <c r="W26" s="8">
        <f>VLOOKUP(E26,'Data - OS'!$E$1:$AF$100,19,FALSE)</f>
        <v>93</v>
      </c>
      <c r="X26" s="8">
        <f>VLOOKUP(E26,'Data - OS'!$E$1:$AF$100,20,FALSE)</f>
        <v>262</v>
      </c>
    </row>
    <row r="27" spans="1:24" ht="15" thickBot="1">
      <c r="A27" s="2">
        <v>25</v>
      </c>
      <c r="B27" s="1" t="s">
        <v>17</v>
      </c>
      <c r="C27" s="1">
        <v>3913</v>
      </c>
      <c r="D27" s="1" t="s">
        <v>18</v>
      </c>
      <c r="E27" s="22" t="s">
        <v>19</v>
      </c>
      <c r="F27" s="27">
        <v>5</v>
      </c>
      <c r="G27" s="9">
        <v>12</v>
      </c>
      <c r="H27" s="9">
        <v>11</v>
      </c>
      <c r="I27" s="9">
        <v>10</v>
      </c>
      <c r="J27" s="9">
        <v>14</v>
      </c>
      <c r="K27" s="9">
        <v>14</v>
      </c>
      <c r="L27" s="28">
        <v>12</v>
      </c>
      <c r="M27" s="33" t="s">
        <v>98</v>
      </c>
      <c r="N27" s="31" t="s">
        <v>98</v>
      </c>
      <c r="O27" s="31" t="s">
        <v>98</v>
      </c>
      <c r="P27" s="9" t="s">
        <v>98</v>
      </c>
      <c r="Q27" s="9" t="s">
        <v>98</v>
      </c>
      <c r="R27" s="9" t="s">
        <v>98</v>
      </c>
      <c r="S27" s="9" t="s">
        <v>98</v>
      </c>
      <c r="T27" s="9" t="s">
        <v>98</v>
      </c>
      <c r="U27" s="28" t="s">
        <v>98</v>
      </c>
      <c r="V27" s="8">
        <f>VLOOKUP(E27,'Data - OS'!$E$1:$AF$100,18,FALSE)</f>
        <v>357</v>
      </c>
      <c r="W27" s="8">
        <f>VLOOKUP(E27,'Data - OS'!$E$1:$AF$100,19,FALSE)</f>
        <v>93</v>
      </c>
      <c r="X27" s="8">
        <f>VLOOKUP(E27,'Data - OS'!$E$1:$AF$100,20,FALSE)</f>
        <v>264</v>
      </c>
    </row>
    <row r="28" spans="1:24" ht="25" thickBot="1">
      <c r="A28" s="2">
        <v>26</v>
      </c>
      <c r="B28" s="1" t="s">
        <v>44</v>
      </c>
      <c r="C28" s="1">
        <v>3135</v>
      </c>
      <c r="D28" s="1" t="s">
        <v>45</v>
      </c>
      <c r="E28" s="22" t="s">
        <v>46</v>
      </c>
      <c r="F28" s="27">
        <v>14</v>
      </c>
      <c r="G28" s="9">
        <v>4</v>
      </c>
      <c r="H28" s="9">
        <v>12</v>
      </c>
      <c r="I28" s="9">
        <v>17</v>
      </c>
      <c r="J28" s="9">
        <v>15</v>
      </c>
      <c r="K28" s="9">
        <v>7</v>
      </c>
      <c r="L28" s="28">
        <v>16</v>
      </c>
      <c r="M28" s="33" t="s">
        <v>98</v>
      </c>
      <c r="N28" s="31" t="s">
        <v>98</v>
      </c>
      <c r="O28" s="31" t="s">
        <v>98</v>
      </c>
      <c r="P28" s="9" t="s">
        <v>98</v>
      </c>
      <c r="Q28" s="9" t="s">
        <v>98</v>
      </c>
      <c r="R28" s="9" t="s">
        <v>98</v>
      </c>
      <c r="S28" s="9" t="s">
        <v>98</v>
      </c>
      <c r="T28" s="9" t="s">
        <v>98</v>
      </c>
      <c r="U28" s="28" t="s">
        <v>98</v>
      </c>
      <c r="V28" s="8">
        <f>VLOOKUP(E28,'Data - OS'!$E$1:$AF$100,18,FALSE)</f>
        <v>364</v>
      </c>
      <c r="W28" s="8">
        <f>VLOOKUP(E28,'Data - OS'!$E$1:$AF$100,19,FALSE)</f>
        <v>93</v>
      </c>
      <c r="X28" s="8">
        <f>VLOOKUP(E28,'Data - OS'!$E$1:$AF$100,20,FALSE)</f>
        <v>271</v>
      </c>
    </row>
    <row r="29" spans="1:24" ht="25" thickBot="1">
      <c r="A29" s="2">
        <v>27</v>
      </c>
      <c r="B29" s="1" t="s">
        <v>92</v>
      </c>
      <c r="C29" s="1">
        <v>3880</v>
      </c>
      <c r="D29" s="1" t="s">
        <v>93</v>
      </c>
      <c r="E29" s="22" t="s">
        <v>94</v>
      </c>
      <c r="F29" s="33" t="s">
        <v>98</v>
      </c>
      <c r="G29" s="31" t="s">
        <v>98</v>
      </c>
      <c r="H29" s="31" t="s">
        <v>98</v>
      </c>
      <c r="I29" s="9" t="s">
        <v>98</v>
      </c>
      <c r="J29" s="9" t="s">
        <v>98</v>
      </c>
      <c r="K29" s="9" t="s">
        <v>98</v>
      </c>
      <c r="L29" s="28" t="s">
        <v>98</v>
      </c>
      <c r="M29" s="27">
        <v>16</v>
      </c>
      <c r="N29" s="9">
        <v>19</v>
      </c>
      <c r="O29" s="9">
        <v>16</v>
      </c>
      <c r="P29" s="9" t="s">
        <v>95</v>
      </c>
      <c r="Q29" s="9">
        <v>18</v>
      </c>
      <c r="R29" s="9">
        <v>13</v>
      </c>
      <c r="S29" s="9">
        <v>19</v>
      </c>
      <c r="T29" s="9">
        <v>20</v>
      </c>
      <c r="U29" s="28">
        <v>18</v>
      </c>
      <c r="V29" s="8">
        <f>VLOOKUP(E29,'Data - OS'!$E$1:$AF$100,18,FALSE)</f>
        <v>377</v>
      </c>
      <c r="W29" s="8">
        <f>VLOOKUP(E29,'Data - OS'!$E$1:$AF$100,19,FALSE)</f>
        <v>93</v>
      </c>
      <c r="X29" s="8">
        <f>VLOOKUP(E29,'Data - OS'!$E$1:$AF$100,20,FALSE)</f>
        <v>284</v>
      </c>
    </row>
    <row r="30" spans="1:24" ht="25" thickBot="1">
      <c r="A30" s="2">
        <v>28</v>
      </c>
      <c r="B30" s="1"/>
      <c r="C30" s="1">
        <v>3939</v>
      </c>
      <c r="D30" s="1" t="s">
        <v>15</v>
      </c>
      <c r="E30" s="22" t="s">
        <v>66</v>
      </c>
      <c r="F30" s="27">
        <v>16</v>
      </c>
      <c r="G30" s="9">
        <v>15</v>
      </c>
      <c r="H30" s="9">
        <v>16</v>
      </c>
      <c r="I30" s="9">
        <v>15</v>
      </c>
      <c r="J30" s="9">
        <v>11</v>
      </c>
      <c r="K30" s="9">
        <v>13</v>
      </c>
      <c r="L30" s="28">
        <v>15</v>
      </c>
      <c r="M30" s="33" t="s">
        <v>98</v>
      </c>
      <c r="N30" s="31" t="s">
        <v>98</v>
      </c>
      <c r="O30" s="31" t="s">
        <v>98</v>
      </c>
      <c r="P30" s="9" t="s">
        <v>98</v>
      </c>
      <c r="Q30" s="9" t="s">
        <v>98</v>
      </c>
      <c r="R30" s="9" t="s">
        <v>98</v>
      </c>
      <c r="S30" s="9" t="s">
        <v>98</v>
      </c>
      <c r="T30" s="9" t="s">
        <v>98</v>
      </c>
      <c r="U30" s="28" t="s">
        <v>98</v>
      </c>
      <c r="V30" s="8">
        <f>VLOOKUP(E30,'Data - OS'!$E$1:$AF$100,18,FALSE)</f>
        <v>380</v>
      </c>
      <c r="W30" s="8">
        <f>VLOOKUP(E30,'Data - OS'!$E$1:$AF$100,19,FALSE)</f>
        <v>93</v>
      </c>
      <c r="X30" s="8">
        <f>VLOOKUP(E30,'Data - OS'!$E$1:$AF$100,20,FALSE)</f>
        <v>287</v>
      </c>
    </row>
    <row r="31" spans="1:24" ht="15" thickBot="1">
      <c r="A31" s="2">
        <v>29</v>
      </c>
      <c r="B31" s="1" t="s">
        <v>40</v>
      </c>
      <c r="C31" s="1">
        <v>2947</v>
      </c>
      <c r="D31" s="1" t="s">
        <v>30</v>
      </c>
      <c r="E31" s="22" t="s">
        <v>41</v>
      </c>
      <c r="F31" s="33" t="s">
        <v>98</v>
      </c>
      <c r="G31" s="31" t="s">
        <v>98</v>
      </c>
      <c r="H31" s="31" t="s">
        <v>98</v>
      </c>
      <c r="I31" s="9" t="s">
        <v>98</v>
      </c>
      <c r="J31" s="9" t="s">
        <v>98</v>
      </c>
      <c r="K31" s="9" t="s">
        <v>98</v>
      </c>
      <c r="L31" s="28" t="s">
        <v>98</v>
      </c>
      <c r="M31" s="27">
        <v>14</v>
      </c>
      <c r="N31" s="9">
        <v>17</v>
      </c>
      <c r="O31" s="9">
        <v>19</v>
      </c>
      <c r="P31" s="9">
        <v>16</v>
      </c>
      <c r="Q31" s="9" t="s">
        <v>76</v>
      </c>
      <c r="R31" s="9" t="s">
        <v>76</v>
      </c>
      <c r="S31" s="9">
        <v>18</v>
      </c>
      <c r="T31" s="9">
        <v>18</v>
      </c>
      <c r="U31" s="28" t="s">
        <v>76</v>
      </c>
      <c r="V31" s="8">
        <f>VLOOKUP(E31,'Data - OS'!$E$1:$AF$100,18,FALSE)</f>
        <v>382</v>
      </c>
      <c r="W31" s="8">
        <f>VLOOKUP(E31,'Data - OS'!$E$1:$AF$100,19,FALSE)</f>
        <v>93</v>
      </c>
      <c r="X31" s="8">
        <f>VLOOKUP(E31,'Data - OS'!$E$1:$AF$100,20,FALSE)</f>
        <v>289</v>
      </c>
    </row>
    <row r="32" spans="1:24" ht="25" thickBot="1">
      <c r="A32" s="3">
        <v>30</v>
      </c>
      <c r="B32" s="4" t="s">
        <v>96</v>
      </c>
      <c r="C32" s="4">
        <v>3524</v>
      </c>
      <c r="D32" s="4" t="s">
        <v>18</v>
      </c>
      <c r="E32" s="23" t="s">
        <v>97</v>
      </c>
      <c r="F32" s="34" t="s">
        <v>98</v>
      </c>
      <c r="G32" s="32" t="s">
        <v>98</v>
      </c>
      <c r="H32" s="32" t="s">
        <v>98</v>
      </c>
      <c r="I32" s="11" t="s">
        <v>98</v>
      </c>
      <c r="J32" s="11" t="s">
        <v>98</v>
      </c>
      <c r="K32" s="11" t="s">
        <v>98</v>
      </c>
      <c r="L32" s="30" t="s">
        <v>98</v>
      </c>
      <c r="M32" s="29" t="s">
        <v>98</v>
      </c>
      <c r="N32" s="11" t="s">
        <v>98</v>
      </c>
      <c r="O32" s="11" t="s">
        <v>98</v>
      </c>
      <c r="P32" s="11" t="s">
        <v>98</v>
      </c>
      <c r="Q32" s="11" t="s">
        <v>98</v>
      </c>
      <c r="R32" s="11" t="s">
        <v>98</v>
      </c>
      <c r="S32" s="11" t="s">
        <v>98</v>
      </c>
      <c r="T32" s="11">
        <v>15</v>
      </c>
      <c r="U32" s="30">
        <v>14</v>
      </c>
      <c r="V32" s="13">
        <f>VLOOKUP(E32,'Data - OS'!$E$1:$AF$100,18,FALSE)</f>
        <v>463</v>
      </c>
      <c r="W32" s="13">
        <f>VLOOKUP(E32,'Data - OS'!$E$1:$AF$100,19,FALSE)</f>
        <v>93</v>
      </c>
      <c r="X32" s="13">
        <f>VLOOKUP(E32,'Data - OS'!$E$1:$AF$100,20,FALSE)</f>
        <v>370</v>
      </c>
    </row>
  </sheetData>
  <sortState ref="B3:X32">
    <sortCondition ref="X3:X32"/>
  </sortState>
  <mergeCells count="10">
    <mergeCell ref="M1:U1"/>
    <mergeCell ref="V1:V2"/>
    <mergeCell ref="W1:W2"/>
    <mergeCell ref="X1:X2"/>
    <mergeCell ref="A1:A2"/>
    <mergeCell ref="B1:B2"/>
    <mergeCell ref="C1:C2"/>
    <mergeCell ref="D1:D2"/>
    <mergeCell ref="E1:E2"/>
    <mergeCell ref="F1:L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workbookViewId="0">
      <selection sqref="A1:A2"/>
    </sheetView>
  </sheetViews>
  <sheetFormatPr baseColWidth="10" defaultColWidth="8.83203125" defaultRowHeight="14" x14ac:dyDescent="0"/>
  <cols>
    <col min="2" max="2" width="12.1640625" customWidth="1"/>
    <col min="5" max="5" width="11" customWidth="1"/>
    <col min="6" max="22" width="9.1640625" customWidth="1"/>
  </cols>
  <sheetData>
    <row r="1" spans="1:25" ht="15" customHeight="1">
      <c r="A1" s="53" t="s">
        <v>0</v>
      </c>
      <c r="B1" s="55" t="s">
        <v>1</v>
      </c>
      <c r="C1" s="55" t="s">
        <v>53</v>
      </c>
      <c r="D1" s="55" t="s">
        <v>2</v>
      </c>
      <c r="E1" s="57" t="s">
        <v>52</v>
      </c>
      <c r="F1" s="62" t="s">
        <v>30</v>
      </c>
      <c r="G1" s="63"/>
      <c r="H1" s="64"/>
      <c r="I1" s="62" t="s">
        <v>69</v>
      </c>
      <c r="J1" s="63"/>
      <c r="K1" s="64"/>
      <c r="L1" s="46" t="s">
        <v>15</v>
      </c>
      <c r="M1" s="47"/>
      <c r="N1" s="47"/>
      <c r="O1" s="47"/>
      <c r="P1" s="47"/>
      <c r="Q1" s="48"/>
      <c r="R1" s="65" t="s">
        <v>51</v>
      </c>
      <c r="S1" s="66"/>
      <c r="T1" s="66"/>
      <c r="U1" s="66"/>
      <c r="V1" s="67"/>
      <c r="W1" s="49" t="s">
        <v>55</v>
      </c>
      <c r="X1" s="51" t="s">
        <v>54</v>
      </c>
      <c r="Y1" s="49" t="s">
        <v>10</v>
      </c>
    </row>
    <row r="2" spans="1:25" ht="15" thickBot="1">
      <c r="A2" s="54"/>
      <c r="B2" s="56"/>
      <c r="C2" s="56"/>
      <c r="D2" s="56"/>
      <c r="E2" s="58"/>
      <c r="F2" s="7" t="s">
        <v>3</v>
      </c>
      <c r="G2" s="5" t="s">
        <v>4</v>
      </c>
      <c r="H2" s="6" t="s">
        <v>5</v>
      </c>
      <c r="I2" s="7" t="s">
        <v>3</v>
      </c>
      <c r="J2" s="5" t="s">
        <v>4</v>
      </c>
      <c r="K2" s="6" t="s">
        <v>5</v>
      </c>
      <c r="L2" s="7" t="s">
        <v>3</v>
      </c>
      <c r="M2" s="5" t="s">
        <v>4</v>
      </c>
      <c r="N2" s="5" t="s">
        <v>5</v>
      </c>
      <c r="O2" s="5" t="s">
        <v>6</v>
      </c>
      <c r="P2" s="5" t="s">
        <v>7</v>
      </c>
      <c r="Q2" s="6" t="s">
        <v>8</v>
      </c>
      <c r="R2" s="7" t="s">
        <v>3</v>
      </c>
      <c r="S2" s="5" t="s">
        <v>4</v>
      </c>
      <c r="T2" s="5" t="s">
        <v>5</v>
      </c>
      <c r="U2" s="5" t="s">
        <v>6</v>
      </c>
      <c r="V2" s="6" t="s">
        <v>7</v>
      </c>
      <c r="W2" s="50"/>
      <c r="X2" s="52"/>
      <c r="Y2" s="50"/>
    </row>
    <row r="3" spans="1:25" ht="25" thickBot="1">
      <c r="A3" s="16">
        <v>1</v>
      </c>
      <c r="B3" s="14" t="s">
        <v>23</v>
      </c>
      <c r="C3" s="14">
        <v>2577</v>
      </c>
      <c r="D3" s="14" t="s">
        <v>24</v>
      </c>
      <c r="E3" s="36" t="s">
        <v>25</v>
      </c>
      <c r="F3" s="20">
        <v>1</v>
      </c>
      <c r="G3" s="15">
        <v>1</v>
      </c>
      <c r="H3" s="38">
        <v>3</v>
      </c>
      <c r="I3" s="33" t="s">
        <v>103</v>
      </c>
      <c r="J3" s="31" t="s">
        <v>103</v>
      </c>
      <c r="K3" s="35" t="s">
        <v>103</v>
      </c>
      <c r="L3" s="20">
        <v>5</v>
      </c>
      <c r="M3" s="15">
        <v>6</v>
      </c>
      <c r="N3" s="15">
        <v>11</v>
      </c>
      <c r="O3" s="15">
        <v>3</v>
      </c>
      <c r="P3" s="15">
        <v>3</v>
      </c>
      <c r="Q3" s="38">
        <v>4</v>
      </c>
      <c r="R3" s="20">
        <v>1</v>
      </c>
      <c r="S3" s="15">
        <v>4</v>
      </c>
      <c r="T3" s="15">
        <v>3</v>
      </c>
      <c r="U3" s="15">
        <v>3</v>
      </c>
      <c r="V3" s="38">
        <v>4</v>
      </c>
      <c r="W3" s="8">
        <f>VLOOKUP(E3,'Data - WQ'!$E$1:$AF$100,19,FALSE)</f>
        <v>100</v>
      </c>
      <c r="X3" s="8">
        <f>VLOOKUP(E3,'Data - WQ'!$E$1:$AF$100,20,FALSE)</f>
        <v>48</v>
      </c>
      <c r="Y3" s="8">
        <f>VLOOKUP(E3,'Data - WQ'!$E$1:$AF$100,21,FALSE)</f>
        <v>52</v>
      </c>
    </row>
    <row r="4" spans="1:25" ht="25" thickBot="1">
      <c r="A4" s="2">
        <v>2</v>
      </c>
      <c r="B4" s="1" t="s">
        <v>11</v>
      </c>
      <c r="C4" s="1">
        <v>3729</v>
      </c>
      <c r="D4" s="1" t="s">
        <v>12</v>
      </c>
      <c r="E4" s="22" t="s">
        <v>13</v>
      </c>
      <c r="F4" s="27">
        <v>2</v>
      </c>
      <c r="G4" s="9">
        <v>2</v>
      </c>
      <c r="H4" s="28">
        <v>2</v>
      </c>
      <c r="I4" s="27">
        <v>2</v>
      </c>
      <c r="J4" s="9">
        <v>2</v>
      </c>
      <c r="K4" s="28">
        <v>2</v>
      </c>
      <c r="L4" s="27">
        <v>2</v>
      </c>
      <c r="M4" s="9">
        <v>4</v>
      </c>
      <c r="N4" s="9">
        <v>2</v>
      </c>
      <c r="O4" s="9">
        <v>5</v>
      </c>
      <c r="P4" s="9">
        <v>7</v>
      </c>
      <c r="Q4" s="28">
        <v>9</v>
      </c>
      <c r="R4" s="27">
        <v>6</v>
      </c>
      <c r="S4" s="9">
        <v>6</v>
      </c>
      <c r="T4" s="31" t="s">
        <v>103</v>
      </c>
      <c r="U4" s="31" t="s">
        <v>103</v>
      </c>
      <c r="V4" s="35" t="s">
        <v>103</v>
      </c>
      <c r="W4" s="8">
        <f>VLOOKUP(E4,'Data - WQ'!$E$1:$AF$100,19,FALSE)</f>
        <v>101</v>
      </c>
      <c r="X4" s="8">
        <f>VLOOKUP(E4,'Data - WQ'!$E$1:$AF$100,20,FALSE)</f>
        <v>48</v>
      </c>
      <c r="Y4" s="8">
        <f>VLOOKUP(E4,'Data - WQ'!$E$1:$AF$100,21,FALSE)</f>
        <v>53</v>
      </c>
    </row>
    <row r="5" spans="1:25" ht="15" thickBot="1">
      <c r="A5" s="2">
        <v>3</v>
      </c>
      <c r="B5" s="1" t="s">
        <v>36</v>
      </c>
      <c r="C5" s="1">
        <v>2761</v>
      </c>
      <c r="D5" s="1" t="s">
        <v>30</v>
      </c>
      <c r="E5" s="22" t="s">
        <v>37</v>
      </c>
      <c r="F5" s="27">
        <v>6</v>
      </c>
      <c r="G5" s="9">
        <v>7</v>
      </c>
      <c r="H5" s="28">
        <v>6</v>
      </c>
      <c r="I5" s="27">
        <v>3</v>
      </c>
      <c r="J5" s="9">
        <v>3</v>
      </c>
      <c r="K5" s="28">
        <v>3</v>
      </c>
      <c r="L5" s="27">
        <v>8</v>
      </c>
      <c r="M5" s="31">
        <v>9</v>
      </c>
      <c r="N5" s="9">
        <v>6</v>
      </c>
      <c r="O5" s="31">
        <v>8</v>
      </c>
      <c r="P5" s="31">
        <v>8</v>
      </c>
      <c r="Q5" s="28">
        <v>6</v>
      </c>
      <c r="R5" s="27">
        <v>8</v>
      </c>
      <c r="S5" s="9">
        <v>7</v>
      </c>
      <c r="T5" s="9">
        <v>6</v>
      </c>
      <c r="U5" s="9">
        <v>5</v>
      </c>
      <c r="V5" s="28">
        <v>7</v>
      </c>
      <c r="W5" s="8">
        <f>VLOOKUP(E5,'Data - WQ'!$E$1:$AF$100,19,FALSE)</f>
        <v>106</v>
      </c>
      <c r="X5" s="8">
        <f>VLOOKUP(E5,'Data - WQ'!$E$1:$AF$100,20,FALSE)</f>
        <v>25</v>
      </c>
      <c r="Y5" s="8">
        <f>VLOOKUP(E5,'Data - WQ'!$E$1:$AF$100,21,FALSE)</f>
        <v>81</v>
      </c>
    </row>
    <row r="6" spans="1:25" ht="15" thickBot="1">
      <c r="A6" s="2">
        <v>4</v>
      </c>
      <c r="B6" s="1" t="s">
        <v>20</v>
      </c>
      <c r="C6" s="1">
        <v>4140</v>
      </c>
      <c r="D6" s="1" t="s">
        <v>21</v>
      </c>
      <c r="E6" s="22" t="s">
        <v>22</v>
      </c>
      <c r="F6" s="27">
        <v>4</v>
      </c>
      <c r="G6" s="9">
        <v>3</v>
      </c>
      <c r="H6" s="28">
        <v>1</v>
      </c>
      <c r="I6" s="33" t="s">
        <v>103</v>
      </c>
      <c r="J6" s="31" t="s">
        <v>103</v>
      </c>
      <c r="K6" s="35" t="s">
        <v>103</v>
      </c>
      <c r="L6" s="27" t="s">
        <v>103</v>
      </c>
      <c r="M6" s="9">
        <v>3</v>
      </c>
      <c r="N6" s="9" t="s">
        <v>103</v>
      </c>
      <c r="O6" s="9">
        <v>6</v>
      </c>
      <c r="P6" s="9" t="s">
        <v>103</v>
      </c>
      <c r="Q6" s="28" t="s">
        <v>103</v>
      </c>
      <c r="R6" s="27">
        <v>2</v>
      </c>
      <c r="S6" s="9">
        <v>2</v>
      </c>
      <c r="T6" s="9">
        <v>1</v>
      </c>
      <c r="U6" s="9">
        <v>1</v>
      </c>
      <c r="V6" s="28">
        <v>1</v>
      </c>
      <c r="W6" s="8">
        <f>VLOOKUP(E6,'Data - WQ'!$E$1:$AF$100,19,FALSE)</f>
        <v>136</v>
      </c>
      <c r="X6" s="8">
        <f>VLOOKUP(E6,'Data - WQ'!$E$1:$AF$100,20,FALSE)</f>
        <v>48</v>
      </c>
      <c r="Y6" s="8">
        <f>VLOOKUP(E6,'Data - WQ'!$E$1:$AF$100,21,FALSE)</f>
        <v>88</v>
      </c>
    </row>
    <row r="7" spans="1:25" ht="15" thickBot="1">
      <c r="A7" s="2">
        <v>5</v>
      </c>
      <c r="B7" s="1" t="s">
        <v>38</v>
      </c>
      <c r="C7" s="1">
        <v>2019</v>
      </c>
      <c r="D7" s="1" t="s">
        <v>30</v>
      </c>
      <c r="E7" s="22" t="s">
        <v>39</v>
      </c>
      <c r="F7" s="27">
        <v>8</v>
      </c>
      <c r="G7" s="9">
        <v>5</v>
      </c>
      <c r="H7" s="28">
        <v>4</v>
      </c>
      <c r="I7" s="33" t="s">
        <v>103</v>
      </c>
      <c r="J7" s="31" t="s">
        <v>103</v>
      </c>
      <c r="K7" s="35" t="s">
        <v>103</v>
      </c>
      <c r="L7" s="27">
        <v>7</v>
      </c>
      <c r="M7" s="9">
        <v>8</v>
      </c>
      <c r="N7" s="9">
        <v>3</v>
      </c>
      <c r="O7" s="9">
        <v>7</v>
      </c>
      <c r="P7" s="9">
        <v>9</v>
      </c>
      <c r="Q7" s="28">
        <v>10</v>
      </c>
      <c r="R7" s="27">
        <v>4</v>
      </c>
      <c r="S7" s="9">
        <v>5</v>
      </c>
      <c r="T7" s="9">
        <v>7</v>
      </c>
      <c r="U7" s="9">
        <v>7</v>
      </c>
      <c r="V7" s="28">
        <v>6</v>
      </c>
      <c r="W7" s="8">
        <f>VLOOKUP(E7,'Data - WQ'!$E$1:$AF$100,19,FALSE)</f>
        <v>138</v>
      </c>
      <c r="X7" s="8">
        <f>VLOOKUP(E7,'Data - WQ'!$E$1:$AF$100,20,FALSE)</f>
        <v>48</v>
      </c>
      <c r="Y7" s="8">
        <f>VLOOKUP(E7,'Data - WQ'!$E$1:$AF$100,21,FALSE)</f>
        <v>90</v>
      </c>
    </row>
    <row r="8" spans="1:25" ht="25" thickBot="1">
      <c r="A8" s="2">
        <v>6</v>
      </c>
      <c r="B8" s="1" t="s">
        <v>34</v>
      </c>
      <c r="C8" s="1">
        <v>3939</v>
      </c>
      <c r="D8" s="1" t="s">
        <v>15</v>
      </c>
      <c r="E8" s="22" t="s">
        <v>35</v>
      </c>
      <c r="F8" s="27">
        <v>11</v>
      </c>
      <c r="G8" s="9">
        <v>8</v>
      </c>
      <c r="H8" s="28">
        <v>11</v>
      </c>
      <c r="I8" s="33" t="s">
        <v>103</v>
      </c>
      <c r="J8" s="31" t="s">
        <v>103</v>
      </c>
      <c r="K8" s="35" t="s">
        <v>103</v>
      </c>
      <c r="L8" s="27">
        <v>3</v>
      </c>
      <c r="M8" s="9">
        <v>7</v>
      </c>
      <c r="N8" s="9">
        <v>11</v>
      </c>
      <c r="O8" s="9">
        <v>2</v>
      </c>
      <c r="P8" s="9">
        <v>6</v>
      </c>
      <c r="Q8" s="28">
        <v>3</v>
      </c>
      <c r="R8" s="27">
        <v>7</v>
      </c>
      <c r="S8" s="9">
        <v>8</v>
      </c>
      <c r="T8" s="9">
        <v>4</v>
      </c>
      <c r="U8" s="9">
        <v>6</v>
      </c>
      <c r="V8" s="28">
        <v>5</v>
      </c>
      <c r="W8" s="8">
        <f>VLOOKUP(E8,'Data - WQ'!$E$1:$AF$100,19,FALSE)</f>
        <v>140</v>
      </c>
      <c r="X8" s="8">
        <f>VLOOKUP(E8,'Data - WQ'!$E$1:$AF$100,20,FALSE)</f>
        <v>48</v>
      </c>
      <c r="Y8" s="8">
        <f>VLOOKUP(E8,'Data - WQ'!$E$1:$AF$100,21,FALSE)</f>
        <v>92</v>
      </c>
    </row>
    <row r="9" spans="1:25" ht="25" thickBot="1">
      <c r="A9" s="2">
        <v>7</v>
      </c>
      <c r="B9" s="1" t="s">
        <v>29</v>
      </c>
      <c r="C9" s="1">
        <v>3778</v>
      </c>
      <c r="D9" s="1" t="s">
        <v>30</v>
      </c>
      <c r="E9" s="22" t="s">
        <v>31</v>
      </c>
      <c r="F9" s="27">
        <v>7</v>
      </c>
      <c r="G9" s="9">
        <v>4</v>
      </c>
      <c r="H9" s="28">
        <v>7</v>
      </c>
      <c r="I9" s="27">
        <v>1</v>
      </c>
      <c r="J9" s="9">
        <v>1</v>
      </c>
      <c r="K9" s="28">
        <v>1</v>
      </c>
      <c r="L9" s="27">
        <v>6</v>
      </c>
      <c r="M9" s="9">
        <v>4</v>
      </c>
      <c r="N9" s="9">
        <v>8</v>
      </c>
      <c r="O9" s="9">
        <v>9</v>
      </c>
      <c r="P9" s="9">
        <v>5</v>
      </c>
      <c r="Q9" s="28">
        <v>7</v>
      </c>
      <c r="R9" s="33" t="s">
        <v>103</v>
      </c>
      <c r="S9" s="31" t="s">
        <v>103</v>
      </c>
      <c r="T9" s="31" t="s">
        <v>103</v>
      </c>
      <c r="U9" s="9" t="s">
        <v>103</v>
      </c>
      <c r="V9" s="28" t="s">
        <v>103</v>
      </c>
      <c r="W9" s="8">
        <f>VLOOKUP(E9,'Data - WQ'!$E$1:$AF$100,19,FALSE)</f>
        <v>140</v>
      </c>
      <c r="X9" s="8">
        <f>VLOOKUP(E9,'Data - WQ'!$E$1:$AF$100,20,FALSE)</f>
        <v>48</v>
      </c>
      <c r="Y9" s="8">
        <f>VLOOKUP(E9,'Data - WQ'!$E$1:$AF$100,21,FALSE)</f>
        <v>92</v>
      </c>
    </row>
    <row r="10" spans="1:25" ht="25" thickBot="1">
      <c r="A10" s="2">
        <v>8</v>
      </c>
      <c r="B10" s="1" t="s">
        <v>32</v>
      </c>
      <c r="C10" s="1">
        <v>2728</v>
      </c>
      <c r="D10" s="1" t="s">
        <v>18</v>
      </c>
      <c r="E10" s="22" t="s">
        <v>33</v>
      </c>
      <c r="F10" s="33" t="s">
        <v>103</v>
      </c>
      <c r="G10" s="31" t="s">
        <v>103</v>
      </c>
      <c r="H10" s="35" t="s">
        <v>103</v>
      </c>
      <c r="I10" s="27" t="s">
        <v>103</v>
      </c>
      <c r="J10" s="9" t="s">
        <v>103</v>
      </c>
      <c r="K10" s="28" t="s">
        <v>103</v>
      </c>
      <c r="L10" s="27">
        <v>9</v>
      </c>
      <c r="M10" s="9">
        <v>5</v>
      </c>
      <c r="N10" s="9">
        <v>5</v>
      </c>
      <c r="O10" s="9">
        <v>10</v>
      </c>
      <c r="P10" s="9">
        <v>4</v>
      </c>
      <c r="Q10" s="28">
        <v>5</v>
      </c>
      <c r="R10" s="27">
        <v>5</v>
      </c>
      <c r="S10" s="9">
        <v>3</v>
      </c>
      <c r="T10" s="9">
        <v>5</v>
      </c>
      <c r="U10" s="9">
        <v>2</v>
      </c>
      <c r="V10" s="28">
        <v>3</v>
      </c>
      <c r="W10" s="8">
        <f>VLOOKUP(E10,'Data - WQ'!$E$1:$AF$100,19,FALSE)</f>
        <v>152</v>
      </c>
      <c r="X10" s="8">
        <f>VLOOKUP(E10,'Data - WQ'!$E$1:$AF$100,20,FALSE)</f>
        <v>48</v>
      </c>
      <c r="Y10" s="8">
        <f>VLOOKUP(E10,'Data - WQ'!$E$1:$AF$100,21,FALSE)</f>
        <v>104</v>
      </c>
    </row>
    <row r="11" spans="1:25" ht="25" thickBot="1">
      <c r="A11" s="2">
        <v>9</v>
      </c>
      <c r="B11" s="1" t="s">
        <v>49</v>
      </c>
      <c r="C11" s="1">
        <v>1964</v>
      </c>
      <c r="D11" s="1" t="s">
        <v>15</v>
      </c>
      <c r="E11" s="22" t="s">
        <v>50</v>
      </c>
      <c r="F11" s="33" t="s">
        <v>103</v>
      </c>
      <c r="G11" s="31" t="s">
        <v>103</v>
      </c>
      <c r="H11" s="35" t="s">
        <v>103</v>
      </c>
      <c r="I11" s="27" t="s">
        <v>103</v>
      </c>
      <c r="J11" s="9" t="s">
        <v>103</v>
      </c>
      <c r="K11" s="28" t="s">
        <v>103</v>
      </c>
      <c r="L11" s="27">
        <v>1</v>
      </c>
      <c r="M11" s="9">
        <v>1</v>
      </c>
      <c r="N11" s="9">
        <v>1</v>
      </c>
      <c r="O11" s="9">
        <v>1</v>
      </c>
      <c r="P11" s="9">
        <v>1</v>
      </c>
      <c r="Q11" s="28">
        <v>2</v>
      </c>
      <c r="R11" s="27" t="s">
        <v>103</v>
      </c>
      <c r="S11" s="9" t="s">
        <v>103</v>
      </c>
      <c r="T11" s="9" t="s">
        <v>103</v>
      </c>
      <c r="U11" s="9" t="s">
        <v>103</v>
      </c>
      <c r="V11" s="28" t="s">
        <v>103</v>
      </c>
      <c r="W11" s="8">
        <f>VLOOKUP(E11,'Data - WQ'!$E$1:$AF$100,19,FALSE)</f>
        <v>183</v>
      </c>
      <c r="X11" s="8">
        <f>VLOOKUP(E11,'Data - WQ'!$E$1:$AF$100,20,FALSE)</f>
        <v>48</v>
      </c>
      <c r="Y11" s="8">
        <f>VLOOKUP(E11,'Data - WQ'!$E$1:$AF$100,21,FALSE)</f>
        <v>135</v>
      </c>
    </row>
    <row r="12" spans="1:25" ht="37" thickBot="1">
      <c r="A12" s="2">
        <v>10</v>
      </c>
      <c r="B12" s="1" t="s">
        <v>42</v>
      </c>
      <c r="C12" s="1">
        <v>3707</v>
      </c>
      <c r="D12" s="1" t="s">
        <v>15</v>
      </c>
      <c r="E12" s="22" t="s">
        <v>43</v>
      </c>
      <c r="F12" s="33" t="s">
        <v>103</v>
      </c>
      <c r="G12" s="31" t="s">
        <v>103</v>
      </c>
      <c r="H12" s="35" t="s">
        <v>103</v>
      </c>
      <c r="I12" s="27" t="s">
        <v>103</v>
      </c>
      <c r="J12" s="9" t="s">
        <v>103</v>
      </c>
      <c r="K12" s="28" t="s">
        <v>103</v>
      </c>
      <c r="L12" s="27" t="s">
        <v>103</v>
      </c>
      <c r="M12" s="9" t="s">
        <v>103</v>
      </c>
      <c r="N12" s="9" t="s">
        <v>103</v>
      </c>
      <c r="O12" s="9" t="s">
        <v>103</v>
      </c>
      <c r="P12" s="9" t="s">
        <v>103</v>
      </c>
      <c r="Q12" s="28" t="s">
        <v>103</v>
      </c>
      <c r="R12" s="27">
        <v>3</v>
      </c>
      <c r="S12" s="9">
        <v>1</v>
      </c>
      <c r="T12" s="9">
        <v>2</v>
      </c>
      <c r="U12" s="9">
        <v>4</v>
      </c>
      <c r="V12" s="28">
        <v>2</v>
      </c>
      <c r="W12" s="8">
        <f>VLOOKUP(E12,'Data - WQ'!$E$1:$AF$100,19,FALSE)</f>
        <v>204</v>
      </c>
      <c r="X12" s="8">
        <f>VLOOKUP(E12,'Data - WQ'!$E$1:$AF$100,20,FALSE)</f>
        <v>48</v>
      </c>
      <c r="Y12" s="8">
        <f>VLOOKUP(E12,'Data - WQ'!$E$1:$AF$100,21,FALSE)</f>
        <v>156</v>
      </c>
    </row>
    <row r="13" spans="1:25" ht="15" thickBot="1">
      <c r="A13" s="2">
        <v>11</v>
      </c>
      <c r="B13" s="1" t="s">
        <v>101</v>
      </c>
      <c r="C13" s="1">
        <v>3707</v>
      </c>
      <c r="D13" s="1" t="s">
        <v>15</v>
      </c>
      <c r="E13" s="22" t="s">
        <v>102</v>
      </c>
      <c r="F13" s="33" t="s">
        <v>103</v>
      </c>
      <c r="G13" s="31" t="s">
        <v>103</v>
      </c>
      <c r="H13" s="35" t="s">
        <v>103</v>
      </c>
      <c r="I13" s="27" t="s">
        <v>103</v>
      </c>
      <c r="J13" s="9" t="s">
        <v>103</v>
      </c>
      <c r="K13" s="28" t="s">
        <v>103</v>
      </c>
      <c r="L13" s="27">
        <v>4</v>
      </c>
      <c r="M13" s="9" t="s">
        <v>103</v>
      </c>
      <c r="N13" s="9">
        <v>4</v>
      </c>
      <c r="O13" s="9" t="s">
        <v>103</v>
      </c>
      <c r="P13" s="9">
        <v>2</v>
      </c>
      <c r="Q13" s="28">
        <v>1</v>
      </c>
      <c r="R13" s="27" t="s">
        <v>103</v>
      </c>
      <c r="S13" s="9" t="s">
        <v>103</v>
      </c>
      <c r="T13" s="9" t="s">
        <v>103</v>
      </c>
      <c r="U13" s="9" t="s">
        <v>103</v>
      </c>
      <c r="V13" s="28" t="s">
        <v>103</v>
      </c>
      <c r="W13" s="8">
        <f>VLOOKUP(E13,'Data - WQ'!$E$1:$AF$100,19,FALSE)</f>
        <v>219</v>
      </c>
      <c r="X13" s="8">
        <f>VLOOKUP(E13,'Data - WQ'!$E$1:$AF$100,20,FALSE)</f>
        <v>48</v>
      </c>
      <c r="Y13" s="8">
        <f>VLOOKUP(E13,'Data - WQ'!$E$1:$AF$100,21,FALSE)</f>
        <v>171</v>
      </c>
    </row>
    <row r="14" spans="1:25" ht="25" thickBot="1">
      <c r="A14" s="2">
        <v>12</v>
      </c>
      <c r="B14" s="1" t="s">
        <v>70</v>
      </c>
      <c r="C14" s="1">
        <v>3207</v>
      </c>
      <c r="D14" s="1" t="s">
        <v>15</v>
      </c>
      <c r="E14" s="22" t="s">
        <v>71</v>
      </c>
      <c r="F14" s="33" t="s">
        <v>103</v>
      </c>
      <c r="G14" s="31" t="s">
        <v>103</v>
      </c>
      <c r="H14" s="35" t="s">
        <v>103</v>
      </c>
      <c r="I14" s="27" t="s">
        <v>103</v>
      </c>
      <c r="J14" s="9" t="s">
        <v>103</v>
      </c>
      <c r="K14" s="28" t="s">
        <v>103</v>
      </c>
      <c r="L14" s="27">
        <v>10</v>
      </c>
      <c r="M14" s="9">
        <v>10</v>
      </c>
      <c r="N14" s="9">
        <v>9</v>
      </c>
      <c r="O14" s="9">
        <v>4</v>
      </c>
      <c r="P14" s="9">
        <v>10</v>
      </c>
      <c r="Q14" s="28">
        <v>8</v>
      </c>
      <c r="R14" s="27" t="s">
        <v>103</v>
      </c>
      <c r="S14" s="9" t="s">
        <v>103</v>
      </c>
      <c r="T14" s="9" t="s">
        <v>103</v>
      </c>
      <c r="U14" s="9" t="s">
        <v>103</v>
      </c>
      <c r="V14" s="28" t="s">
        <v>103</v>
      </c>
      <c r="W14" s="8">
        <f>VLOOKUP(E14,'Data - WQ'!$E$1:$AF$100,19,FALSE)</f>
        <v>227</v>
      </c>
      <c r="X14" s="8">
        <f>VLOOKUP(E14,'Data - WQ'!$E$1:$AF$100,20,FALSE)</f>
        <v>48</v>
      </c>
      <c r="Y14" s="8">
        <f>VLOOKUP(E14,'Data - WQ'!$E$1:$AF$100,21,FALSE)</f>
        <v>179</v>
      </c>
    </row>
    <row r="15" spans="1:25" ht="25" thickBot="1">
      <c r="A15" s="2">
        <v>13</v>
      </c>
      <c r="B15" s="1" t="s">
        <v>14</v>
      </c>
      <c r="C15" s="1">
        <v>2515</v>
      </c>
      <c r="D15" s="1" t="s">
        <v>15</v>
      </c>
      <c r="E15" s="22" t="s">
        <v>16</v>
      </c>
      <c r="F15" s="27">
        <v>3</v>
      </c>
      <c r="G15" s="9">
        <v>6</v>
      </c>
      <c r="H15" s="28">
        <v>5</v>
      </c>
      <c r="I15" s="33" t="s">
        <v>103</v>
      </c>
      <c r="J15" s="31" t="s">
        <v>103</v>
      </c>
      <c r="K15" s="35" t="s">
        <v>103</v>
      </c>
      <c r="L15" s="27" t="s">
        <v>103</v>
      </c>
      <c r="M15" s="9" t="s">
        <v>103</v>
      </c>
      <c r="N15" s="9" t="s">
        <v>103</v>
      </c>
      <c r="O15" s="9" t="s">
        <v>103</v>
      </c>
      <c r="P15" s="9" t="s">
        <v>103</v>
      </c>
      <c r="Q15" s="28" t="s">
        <v>103</v>
      </c>
      <c r="R15" s="27" t="s">
        <v>103</v>
      </c>
      <c r="S15" s="9" t="s">
        <v>103</v>
      </c>
      <c r="T15" s="9" t="s">
        <v>103</v>
      </c>
      <c r="U15" s="9" t="s">
        <v>103</v>
      </c>
      <c r="V15" s="28" t="s">
        <v>103</v>
      </c>
      <c r="W15" s="8">
        <f>VLOOKUP(E15,'Data - WQ'!$E$1:$AF$100,19,FALSE)</f>
        <v>238</v>
      </c>
      <c r="X15" s="8">
        <f>VLOOKUP(E15,'Data - WQ'!$E$1:$AF$100,20,FALSE)</f>
        <v>48</v>
      </c>
      <c r="Y15" s="8">
        <f>VLOOKUP(E15,'Data - WQ'!$E$1:$AF$100,21,FALSE)</f>
        <v>190</v>
      </c>
    </row>
    <row r="16" spans="1:25" ht="15" thickBot="1">
      <c r="A16" s="2">
        <v>14</v>
      </c>
      <c r="B16" s="1" t="s">
        <v>40</v>
      </c>
      <c r="C16" s="1">
        <v>2947</v>
      </c>
      <c r="D16" s="1" t="s">
        <v>30</v>
      </c>
      <c r="E16" s="22" t="s">
        <v>41</v>
      </c>
      <c r="F16" s="27">
        <v>5</v>
      </c>
      <c r="G16" s="9">
        <v>9</v>
      </c>
      <c r="H16" s="28">
        <v>8</v>
      </c>
      <c r="I16" s="33" t="s">
        <v>103</v>
      </c>
      <c r="J16" s="31" t="s">
        <v>103</v>
      </c>
      <c r="K16" s="35" t="s">
        <v>103</v>
      </c>
      <c r="L16" s="27" t="s">
        <v>103</v>
      </c>
      <c r="M16" s="9" t="s">
        <v>103</v>
      </c>
      <c r="N16" s="9" t="s">
        <v>103</v>
      </c>
      <c r="O16" s="9" t="s">
        <v>103</v>
      </c>
      <c r="P16" s="9" t="s">
        <v>103</v>
      </c>
      <c r="Q16" s="28" t="s">
        <v>103</v>
      </c>
      <c r="R16" s="27" t="s">
        <v>103</v>
      </c>
      <c r="S16" s="9" t="s">
        <v>103</v>
      </c>
      <c r="T16" s="9" t="s">
        <v>103</v>
      </c>
      <c r="U16" s="9" t="s">
        <v>103</v>
      </c>
      <c r="V16" s="28" t="s">
        <v>103</v>
      </c>
      <c r="W16" s="8">
        <f>VLOOKUP(E16,'Data - WQ'!$E$1:$AF$100,19,FALSE)</f>
        <v>246</v>
      </c>
      <c r="X16" s="8">
        <f>VLOOKUP(E16,'Data - WQ'!$E$1:$AF$100,20,FALSE)</f>
        <v>48</v>
      </c>
      <c r="Y16" s="8">
        <f>VLOOKUP(E16,'Data - WQ'!$E$1:$AF$100,21,FALSE)</f>
        <v>198</v>
      </c>
    </row>
    <row r="17" spans="1:25" ht="15" thickBot="1">
      <c r="A17" s="3">
        <v>15</v>
      </c>
      <c r="B17" s="4" t="s">
        <v>67</v>
      </c>
      <c r="C17" s="4">
        <v>3470</v>
      </c>
      <c r="D17" s="4" t="s">
        <v>30</v>
      </c>
      <c r="E17" s="23" t="s">
        <v>68</v>
      </c>
      <c r="F17" s="29">
        <v>9</v>
      </c>
      <c r="G17" s="11">
        <v>10</v>
      </c>
      <c r="H17" s="30">
        <v>9</v>
      </c>
      <c r="I17" s="34" t="s">
        <v>103</v>
      </c>
      <c r="J17" s="32" t="s">
        <v>103</v>
      </c>
      <c r="K17" s="45" t="s">
        <v>103</v>
      </c>
      <c r="L17" s="29" t="s">
        <v>103</v>
      </c>
      <c r="M17" s="11" t="s">
        <v>103</v>
      </c>
      <c r="N17" s="11" t="s">
        <v>103</v>
      </c>
      <c r="O17" s="11" t="s">
        <v>103</v>
      </c>
      <c r="P17" s="11" t="s">
        <v>103</v>
      </c>
      <c r="Q17" s="30" t="s">
        <v>103</v>
      </c>
      <c r="R17" s="29" t="s">
        <v>103</v>
      </c>
      <c r="S17" s="11" t="s">
        <v>103</v>
      </c>
      <c r="T17" s="11" t="s">
        <v>103</v>
      </c>
      <c r="U17" s="11" t="s">
        <v>103</v>
      </c>
      <c r="V17" s="30" t="s">
        <v>103</v>
      </c>
      <c r="W17" s="13">
        <f>VLOOKUP(E17,'Data - WQ'!$E$1:$AF$100,19,FALSE)</f>
        <v>252</v>
      </c>
      <c r="X17" s="13">
        <f>VLOOKUP(E17,'Data - WQ'!$E$1:$AF$100,20,FALSE)</f>
        <v>48</v>
      </c>
      <c r="Y17" s="13">
        <f>VLOOKUP(E17,'Data - WQ'!$E$1:$AF$100,21,FALSE)</f>
        <v>204</v>
      </c>
    </row>
  </sheetData>
  <sortState ref="B3:Y17">
    <sortCondition ref="Y3:Y17"/>
  </sortState>
  <mergeCells count="12">
    <mergeCell ref="Y1:Y2"/>
    <mergeCell ref="A1:A2"/>
    <mergeCell ref="B1:B2"/>
    <mergeCell ref="C1:C2"/>
    <mergeCell ref="D1:D2"/>
    <mergeCell ref="E1:E2"/>
    <mergeCell ref="F1:H1"/>
    <mergeCell ref="I1:K1"/>
    <mergeCell ref="L1:Q1"/>
    <mergeCell ref="R1:V1"/>
    <mergeCell ref="W1:W2"/>
    <mergeCell ref="X1:X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topLeftCell="C15" workbookViewId="0">
      <selection activeCell="G23" sqref="G23"/>
    </sheetView>
  </sheetViews>
  <sheetFormatPr baseColWidth="10" defaultColWidth="8.83203125" defaultRowHeight="14" x14ac:dyDescent="0"/>
  <cols>
    <col min="2" max="2" width="12.1640625" customWidth="1"/>
    <col min="5" max="5" width="11" customWidth="1"/>
    <col min="6" max="12" width="9.1640625" customWidth="1"/>
  </cols>
  <sheetData>
    <row r="1" spans="1:24" ht="15" customHeight="1">
      <c r="A1" s="53" t="s">
        <v>0</v>
      </c>
      <c r="B1" s="55" t="s">
        <v>1</v>
      </c>
      <c r="C1" s="55" t="s">
        <v>53</v>
      </c>
      <c r="D1" s="55" t="s">
        <v>2</v>
      </c>
      <c r="E1" s="57" t="s">
        <v>52</v>
      </c>
      <c r="F1" s="59" t="s">
        <v>56</v>
      </c>
      <c r="G1" s="60"/>
      <c r="H1" s="60"/>
      <c r="I1" s="60"/>
      <c r="J1" s="60"/>
      <c r="K1" s="60"/>
      <c r="L1" s="61"/>
      <c r="M1" s="46" t="s">
        <v>72</v>
      </c>
      <c r="N1" s="47"/>
      <c r="O1" s="47"/>
      <c r="P1" s="47"/>
      <c r="Q1" s="47"/>
      <c r="R1" s="47"/>
      <c r="S1" s="47"/>
      <c r="T1" s="47"/>
      <c r="U1" s="48"/>
      <c r="V1" s="49" t="s">
        <v>55</v>
      </c>
      <c r="W1" s="51" t="s">
        <v>54</v>
      </c>
      <c r="X1" s="49" t="s">
        <v>10</v>
      </c>
    </row>
    <row r="2" spans="1:24" ht="15" thickBot="1">
      <c r="A2" s="54"/>
      <c r="B2" s="56"/>
      <c r="C2" s="56"/>
      <c r="D2" s="56"/>
      <c r="E2" s="58"/>
      <c r="F2" s="7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6" t="s">
        <v>9</v>
      </c>
      <c r="M2" s="7" t="s">
        <v>3</v>
      </c>
      <c r="N2" s="5" t="s">
        <v>4</v>
      </c>
      <c r="O2" s="5" t="s">
        <v>5</v>
      </c>
      <c r="P2" s="18" t="s">
        <v>6</v>
      </c>
      <c r="Q2" s="5" t="s">
        <v>7</v>
      </c>
      <c r="R2" s="5" t="s">
        <v>8</v>
      </c>
      <c r="S2" s="5" t="s">
        <v>9</v>
      </c>
      <c r="T2" s="5" t="s">
        <v>73</v>
      </c>
      <c r="U2" s="6" t="s">
        <v>74</v>
      </c>
      <c r="V2" s="50"/>
      <c r="W2" s="52"/>
      <c r="X2" s="50"/>
    </row>
    <row r="3" spans="1:24" ht="15" thickBot="1">
      <c r="A3" s="16">
        <v>1</v>
      </c>
      <c r="B3" s="14" t="s">
        <v>75</v>
      </c>
      <c r="C3" s="14">
        <v>5263</v>
      </c>
      <c r="D3" s="14" t="s">
        <v>15</v>
      </c>
      <c r="E3" s="36" t="s">
        <v>58</v>
      </c>
      <c r="F3" s="20">
        <v>1</v>
      </c>
      <c r="G3" s="15">
        <v>1</v>
      </c>
      <c r="H3" s="15">
        <v>8</v>
      </c>
      <c r="I3" s="15">
        <v>2</v>
      </c>
      <c r="J3" s="15">
        <v>1</v>
      </c>
      <c r="K3" s="15">
        <v>5</v>
      </c>
      <c r="L3" s="38">
        <v>6</v>
      </c>
      <c r="M3" s="41">
        <v>1</v>
      </c>
      <c r="N3" s="39">
        <v>1</v>
      </c>
      <c r="O3" s="39">
        <v>2</v>
      </c>
      <c r="P3" s="39">
        <v>1</v>
      </c>
      <c r="Q3" s="39">
        <v>2</v>
      </c>
      <c r="R3" s="39">
        <v>2</v>
      </c>
      <c r="S3" s="39">
        <v>3</v>
      </c>
      <c r="T3" s="39">
        <v>1</v>
      </c>
      <c r="U3" s="40">
        <v>21</v>
      </c>
      <c r="V3" s="12">
        <f t="shared" ref="V3:V32" si="0">SUM(F3:U3)</f>
        <v>58</v>
      </c>
      <c r="W3" s="12">
        <f>SUM(LARGE(F3:U3,{1,2,3}))</f>
        <v>35</v>
      </c>
      <c r="X3" s="12">
        <f t="shared" ref="X3:X32" si="1">V3-W3</f>
        <v>23</v>
      </c>
    </row>
    <row r="4" spans="1:24" ht="25" thickBot="1">
      <c r="A4" s="2">
        <v>2</v>
      </c>
      <c r="B4" s="1" t="s">
        <v>49</v>
      </c>
      <c r="C4" s="1">
        <v>1964</v>
      </c>
      <c r="D4" s="1" t="s">
        <v>15</v>
      </c>
      <c r="E4" s="22" t="s">
        <v>50</v>
      </c>
      <c r="F4" s="27">
        <v>2</v>
      </c>
      <c r="G4" s="9">
        <v>6</v>
      </c>
      <c r="H4" s="9">
        <v>6</v>
      </c>
      <c r="I4" s="9">
        <v>6</v>
      </c>
      <c r="J4" s="9">
        <v>5</v>
      </c>
      <c r="K4" s="9">
        <v>17</v>
      </c>
      <c r="L4" s="9">
        <v>9</v>
      </c>
      <c r="M4" s="27">
        <v>8</v>
      </c>
      <c r="N4" s="9">
        <v>7</v>
      </c>
      <c r="O4" s="9">
        <v>15</v>
      </c>
      <c r="P4" s="9">
        <v>4</v>
      </c>
      <c r="Q4" s="9">
        <v>4</v>
      </c>
      <c r="R4" s="9">
        <v>1</v>
      </c>
      <c r="S4" s="9">
        <v>8</v>
      </c>
      <c r="T4" s="9">
        <v>9</v>
      </c>
      <c r="U4" s="28">
        <v>1</v>
      </c>
      <c r="V4" s="12">
        <f t="shared" si="0"/>
        <v>108</v>
      </c>
      <c r="W4" s="12">
        <f>SUM(LARGE(F4:U4,{1,2,3}))</f>
        <v>41</v>
      </c>
      <c r="X4" s="12">
        <f t="shared" si="1"/>
        <v>67</v>
      </c>
    </row>
    <row r="5" spans="1:24" ht="37" thickBot="1">
      <c r="A5" s="2">
        <v>3</v>
      </c>
      <c r="B5" s="1" t="s">
        <v>42</v>
      </c>
      <c r="C5" s="1">
        <v>3707</v>
      </c>
      <c r="D5" s="1" t="s">
        <v>15</v>
      </c>
      <c r="E5" s="22" t="s">
        <v>43</v>
      </c>
      <c r="F5" s="27">
        <v>8</v>
      </c>
      <c r="G5" s="9">
        <v>7</v>
      </c>
      <c r="H5" s="9">
        <v>15</v>
      </c>
      <c r="I5" s="9">
        <v>11</v>
      </c>
      <c r="J5" s="9">
        <v>16</v>
      </c>
      <c r="K5" s="9">
        <v>15</v>
      </c>
      <c r="L5" s="28">
        <v>14</v>
      </c>
      <c r="M5" s="27">
        <v>11</v>
      </c>
      <c r="N5" s="9">
        <v>3</v>
      </c>
      <c r="O5" s="9">
        <v>3</v>
      </c>
      <c r="P5" s="9">
        <v>3</v>
      </c>
      <c r="Q5" s="9">
        <v>3</v>
      </c>
      <c r="R5" s="9">
        <v>7</v>
      </c>
      <c r="S5" s="9">
        <v>5</v>
      </c>
      <c r="T5" s="9">
        <v>2</v>
      </c>
      <c r="U5" s="28">
        <v>6</v>
      </c>
      <c r="V5" s="12">
        <f t="shared" si="0"/>
        <v>129</v>
      </c>
      <c r="W5" s="12">
        <f>SUM(LARGE(F5:U5,{1,2,3}))</f>
        <v>46</v>
      </c>
      <c r="X5" s="12">
        <f t="shared" si="1"/>
        <v>83</v>
      </c>
    </row>
    <row r="6" spans="1:24" ht="25" thickBot="1">
      <c r="A6" s="2">
        <v>4</v>
      </c>
      <c r="B6" s="1" t="s">
        <v>26</v>
      </c>
      <c r="C6" s="1">
        <v>3935</v>
      </c>
      <c r="D6" s="1" t="s">
        <v>27</v>
      </c>
      <c r="E6" s="22" t="s">
        <v>28</v>
      </c>
      <c r="F6" s="27">
        <v>13</v>
      </c>
      <c r="G6" s="9">
        <v>13</v>
      </c>
      <c r="H6" s="9">
        <v>10</v>
      </c>
      <c r="I6" s="9">
        <v>7</v>
      </c>
      <c r="J6" s="9">
        <v>4</v>
      </c>
      <c r="K6" s="9">
        <v>11</v>
      </c>
      <c r="L6" s="28">
        <v>11</v>
      </c>
      <c r="M6" s="27">
        <v>2</v>
      </c>
      <c r="N6" s="9">
        <v>9</v>
      </c>
      <c r="O6" s="9">
        <v>6</v>
      </c>
      <c r="P6" s="9">
        <v>12</v>
      </c>
      <c r="Q6" s="9">
        <v>6</v>
      </c>
      <c r="R6" s="9">
        <v>4</v>
      </c>
      <c r="S6" s="9">
        <v>6</v>
      </c>
      <c r="T6" s="9">
        <v>8</v>
      </c>
      <c r="U6" s="28">
        <v>4</v>
      </c>
      <c r="V6" s="12">
        <f t="shared" si="0"/>
        <v>126</v>
      </c>
      <c r="W6" s="12">
        <f>SUM(LARGE(F6:U6,{1,2,3}))</f>
        <v>38</v>
      </c>
      <c r="X6" s="12">
        <f t="shared" si="1"/>
        <v>88</v>
      </c>
    </row>
    <row r="7" spans="1:24" ht="25" thickBot="1">
      <c r="A7" s="2">
        <v>5</v>
      </c>
      <c r="B7" s="1" t="s">
        <v>11</v>
      </c>
      <c r="C7" s="1">
        <v>3729</v>
      </c>
      <c r="D7" s="1" t="s">
        <v>12</v>
      </c>
      <c r="E7" s="22" t="s">
        <v>13</v>
      </c>
      <c r="F7" s="27">
        <v>4</v>
      </c>
      <c r="G7" s="9">
        <v>3</v>
      </c>
      <c r="H7" s="9">
        <v>13</v>
      </c>
      <c r="I7" s="9">
        <v>14</v>
      </c>
      <c r="J7" s="9">
        <v>7</v>
      </c>
      <c r="K7" s="9">
        <v>9</v>
      </c>
      <c r="L7" s="9">
        <v>10</v>
      </c>
      <c r="M7" s="27">
        <v>4</v>
      </c>
      <c r="N7" s="9">
        <v>8</v>
      </c>
      <c r="O7" s="9">
        <v>15</v>
      </c>
      <c r="P7" s="9">
        <v>6</v>
      </c>
      <c r="Q7" s="9">
        <v>8</v>
      </c>
      <c r="R7" s="9">
        <v>21</v>
      </c>
      <c r="S7" s="9">
        <v>4</v>
      </c>
      <c r="T7" s="9">
        <v>8</v>
      </c>
      <c r="U7" s="28">
        <v>17</v>
      </c>
      <c r="V7" s="12">
        <f t="shared" si="0"/>
        <v>151</v>
      </c>
      <c r="W7" s="12">
        <f>SUM(LARGE(F7:U7,{1,2,3}))</f>
        <v>53</v>
      </c>
      <c r="X7" s="12">
        <f t="shared" si="1"/>
        <v>98</v>
      </c>
    </row>
    <row r="8" spans="1:24" ht="25" thickBot="1">
      <c r="A8" s="2">
        <v>6</v>
      </c>
      <c r="B8" s="1" t="s">
        <v>32</v>
      </c>
      <c r="C8" s="1">
        <v>2728</v>
      </c>
      <c r="D8" s="1" t="s">
        <v>18</v>
      </c>
      <c r="E8" s="22" t="s">
        <v>33</v>
      </c>
      <c r="F8" s="27">
        <v>15</v>
      </c>
      <c r="G8" s="9">
        <v>14</v>
      </c>
      <c r="H8" s="9">
        <v>14</v>
      </c>
      <c r="I8" s="9">
        <v>12</v>
      </c>
      <c r="J8" s="9">
        <v>10</v>
      </c>
      <c r="K8" s="9">
        <v>6</v>
      </c>
      <c r="L8" s="9">
        <v>8</v>
      </c>
      <c r="M8" s="27">
        <v>12</v>
      </c>
      <c r="N8" s="9">
        <v>12</v>
      </c>
      <c r="O8" s="9">
        <v>10</v>
      </c>
      <c r="P8" s="9">
        <v>15</v>
      </c>
      <c r="Q8" s="9">
        <v>11</v>
      </c>
      <c r="R8" s="9">
        <v>21</v>
      </c>
      <c r="S8" s="9">
        <v>11</v>
      </c>
      <c r="T8" s="9">
        <v>12</v>
      </c>
      <c r="U8" s="28">
        <v>9</v>
      </c>
      <c r="V8" s="12">
        <f t="shared" si="0"/>
        <v>192</v>
      </c>
      <c r="W8" s="12">
        <f>SUM(LARGE(F8:U8,{1,2,3}))</f>
        <v>51</v>
      </c>
      <c r="X8" s="12">
        <f t="shared" si="1"/>
        <v>141</v>
      </c>
    </row>
    <row r="9" spans="1:24" ht="15" thickBot="1">
      <c r="A9" s="2">
        <v>7</v>
      </c>
      <c r="B9" s="1" t="s">
        <v>20</v>
      </c>
      <c r="C9" s="1">
        <v>4140</v>
      </c>
      <c r="D9" s="1" t="s">
        <v>21</v>
      </c>
      <c r="E9" s="22" t="s">
        <v>22</v>
      </c>
      <c r="F9" s="27">
        <v>31</v>
      </c>
      <c r="G9" s="9">
        <v>31</v>
      </c>
      <c r="H9" s="9">
        <v>31</v>
      </c>
      <c r="I9" s="9">
        <v>31</v>
      </c>
      <c r="J9" s="9">
        <v>31</v>
      </c>
      <c r="K9" s="9">
        <v>31</v>
      </c>
      <c r="L9" s="28">
        <v>31</v>
      </c>
      <c r="M9" s="27">
        <v>15</v>
      </c>
      <c r="N9" s="9">
        <v>15</v>
      </c>
      <c r="O9" s="9">
        <v>1</v>
      </c>
      <c r="P9" s="9">
        <v>2</v>
      </c>
      <c r="Q9" s="9">
        <v>1</v>
      </c>
      <c r="R9" s="9">
        <v>3</v>
      </c>
      <c r="S9" s="9">
        <v>2</v>
      </c>
      <c r="T9" s="9">
        <v>3</v>
      </c>
      <c r="U9" s="28">
        <v>10</v>
      </c>
      <c r="V9" s="12">
        <f t="shared" si="0"/>
        <v>269</v>
      </c>
      <c r="W9" s="12">
        <f>SUM(LARGE(F9:U9,{1,2,3}))</f>
        <v>93</v>
      </c>
      <c r="X9" s="12">
        <f t="shared" si="1"/>
        <v>176</v>
      </c>
    </row>
    <row r="10" spans="1:24" ht="25" thickBot="1">
      <c r="A10" s="2">
        <v>8</v>
      </c>
      <c r="B10" s="1" t="s">
        <v>80</v>
      </c>
      <c r="C10" s="1">
        <v>5275</v>
      </c>
      <c r="D10" s="1" t="s">
        <v>18</v>
      </c>
      <c r="E10" s="22" t="s">
        <v>81</v>
      </c>
      <c r="F10" s="27">
        <v>31</v>
      </c>
      <c r="G10" s="9">
        <v>31</v>
      </c>
      <c r="H10" s="9">
        <v>31</v>
      </c>
      <c r="I10" s="9">
        <v>31</v>
      </c>
      <c r="J10" s="9">
        <v>31</v>
      </c>
      <c r="K10" s="9">
        <v>31</v>
      </c>
      <c r="L10" s="9">
        <v>31</v>
      </c>
      <c r="M10" s="27">
        <v>17</v>
      </c>
      <c r="N10" s="9">
        <v>4</v>
      </c>
      <c r="O10" s="9">
        <v>5</v>
      </c>
      <c r="P10" s="9">
        <v>8</v>
      </c>
      <c r="Q10" s="9">
        <v>5</v>
      </c>
      <c r="R10" s="9">
        <v>6</v>
      </c>
      <c r="S10" s="9">
        <v>1</v>
      </c>
      <c r="T10" s="9">
        <v>14</v>
      </c>
      <c r="U10" s="28">
        <v>3</v>
      </c>
      <c r="V10" s="12">
        <f t="shared" si="0"/>
        <v>280</v>
      </c>
      <c r="W10" s="12">
        <f>SUM(LARGE(F10:U10,{1,2,3}))</f>
        <v>93</v>
      </c>
      <c r="X10" s="12">
        <f t="shared" si="1"/>
        <v>187</v>
      </c>
    </row>
    <row r="11" spans="1:24" ht="25" thickBot="1">
      <c r="A11" s="2">
        <v>9</v>
      </c>
      <c r="B11" s="1" t="s">
        <v>77</v>
      </c>
      <c r="C11" s="1">
        <v>2393</v>
      </c>
      <c r="D11" s="1"/>
      <c r="E11" s="22" t="s">
        <v>78</v>
      </c>
      <c r="F11" s="27">
        <v>31</v>
      </c>
      <c r="G11" s="9">
        <v>31</v>
      </c>
      <c r="H11" s="9">
        <v>31</v>
      </c>
      <c r="I11" s="9">
        <v>31</v>
      </c>
      <c r="J11" s="9">
        <v>31</v>
      </c>
      <c r="K11" s="9">
        <v>31</v>
      </c>
      <c r="L11" s="9">
        <v>31</v>
      </c>
      <c r="M11" s="27">
        <v>3</v>
      </c>
      <c r="N11" s="9">
        <v>2</v>
      </c>
      <c r="O11" s="9">
        <v>9</v>
      </c>
      <c r="P11" s="9">
        <v>21</v>
      </c>
      <c r="Q11" s="9">
        <v>7</v>
      </c>
      <c r="R11" s="9">
        <v>5</v>
      </c>
      <c r="S11" s="9">
        <v>9</v>
      </c>
      <c r="T11" s="9">
        <v>7</v>
      </c>
      <c r="U11" s="28">
        <v>2</v>
      </c>
      <c r="V11" s="12">
        <f t="shared" si="0"/>
        <v>282</v>
      </c>
      <c r="W11" s="12">
        <f>SUM(LARGE(F11:U11,{1,2,3}))</f>
        <v>93</v>
      </c>
      <c r="X11" s="12">
        <f t="shared" si="1"/>
        <v>189</v>
      </c>
    </row>
    <row r="12" spans="1:24" ht="25" thickBot="1">
      <c r="A12" s="2">
        <v>10</v>
      </c>
      <c r="B12" s="1" t="s">
        <v>23</v>
      </c>
      <c r="C12" s="1">
        <v>2577</v>
      </c>
      <c r="D12" s="1" t="s">
        <v>24</v>
      </c>
      <c r="E12" s="22" t="s">
        <v>25</v>
      </c>
      <c r="F12" s="27">
        <v>31</v>
      </c>
      <c r="G12" s="9">
        <v>31</v>
      </c>
      <c r="H12" s="9">
        <v>31</v>
      </c>
      <c r="I12" s="9">
        <v>31</v>
      </c>
      <c r="J12" s="9">
        <v>31</v>
      </c>
      <c r="K12" s="9">
        <v>31</v>
      </c>
      <c r="L12" s="9">
        <v>31</v>
      </c>
      <c r="M12" s="27">
        <v>9</v>
      </c>
      <c r="N12" s="9">
        <v>6</v>
      </c>
      <c r="O12" s="9">
        <v>8</v>
      </c>
      <c r="P12" s="9">
        <v>5</v>
      </c>
      <c r="Q12" s="9">
        <v>10</v>
      </c>
      <c r="R12" s="9">
        <v>9</v>
      </c>
      <c r="S12" s="9">
        <v>13</v>
      </c>
      <c r="T12" s="9">
        <v>4</v>
      </c>
      <c r="U12" s="28">
        <v>5</v>
      </c>
      <c r="V12" s="12">
        <f t="shared" si="0"/>
        <v>286</v>
      </c>
      <c r="W12" s="12">
        <f>SUM(LARGE(F12:U12,{1,2,3}))</f>
        <v>93</v>
      </c>
      <c r="X12" s="12">
        <f t="shared" si="1"/>
        <v>193</v>
      </c>
    </row>
    <row r="13" spans="1:24" ht="15" thickBot="1">
      <c r="A13" s="2">
        <v>11</v>
      </c>
      <c r="B13" s="1" t="s">
        <v>85</v>
      </c>
      <c r="C13" s="1">
        <v>4468</v>
      </c>
      <c r="D13" s="1" t="s">
        <v>86</v>
      </c>
      <c r="E13" s="22" t="s">
        <v>87</v>
      </c>
      <c r="F13" s="27">
        <v>31</v>
      </c>
      <c r="G13" s="9">
        <v>31</v>
      </c>
      <c r="H13" s="9">
        <v>31</v>
      </c>
      <c r="I13" s="9">
        <v>31</v>
      </c>
      <c r="J13" s="9">
        <v>31</v>
      </c>
      <c r="K13" s="9">
        <v>31</v>
      </c>
      <c r="L13" s="9">
        <v>31</v>
      </c>
      <c r="M13" s="27">
        <v>13</v>
      </c>
      <c r="N13" s="9">
        <v>5</v>
      </c>
      <c r="O13" s="9">
        <v>12</v>
      </c>
      <c r="P13" s="9">
        <v>9</v>
      </c>
      <c r="Q13" s="9">
        <v>13</v>
      </c>
      <c r="R13" s="9">
        <v>10</v>
      </c>
      <c r="S13" s="9">
        <v>12</v>
      </c>
      <c r="T13" s="9">
        <v>5</v>
      </c>
      <c r="U13" s="28">
        <v>7</v>
      </c>
      <c r="V13" s="12">
        <f t="shared" si="0"/>
        <v>303</v>
      </c>
      <c r="W13" s="12">
        <f>SUM(LARGE(F13:U13,{1,2,3}))</f>
        <v>93</v>
      </c>
      <c r="X13" s="12">
        <f t="shared" si="1"/>
        <v>210</v>
      </c>
    </row>
    <row r="14" spans="1:24" ht="25" thickBot="1">
      <c r="A14" s="2">
        <v>12</v>
      </c>
      <c r="B14" s="1"/>
      <c r="C14" s="1">
        <v>5235</v>
      </c>
      <c r="D14" s="1" t="s">
        <v>18</v>
      </c>
      <c r="E14" s="22" t="s">
        <v>57</v>
      </c>
      <c r="F14" s="27">
        <v>3</v>
      </c>
      <c r="G14" s="9">
        <v>9</v>
      </c>
      <c r="H14" s="9">
        <v>1</v>
      </c>
      <c r="I14" s="9">
        <v>1</v>
      </c>
      <c r="J14" s="9">
        <v>6</v>
      </c>
      <c r="K14" s="9">
        <v>2</v>
      </c>
      <c r="L14" s="9">
        <v>2</v>
      </c>
      <c r="M14" s="27">
        <v>31</v>
      </c>
      <c r="N14" s="9">
        <v>31</v>
      </c>
      <c r="O14" s="9">
        <v>31</v>
      </c>
      <c r="P14" s="9">
        <v>31</v>
      </c>
      <c r="Q14" s="9">
        <v>31</v>
      </c>
      <c r="R14" s="9">
        <v>31</v>
      </c>
      <c r="S14" s="9">
        <v>31</v>
      </c>
      <c r="T14" s="9">
        <v>31</v>
      </c>
      <c r="U14" s="28">
        <v>31</v>
      </c>
      <c r="V14" s="12">
        <f t="shared" si="0"/>
        <v>303</v>
      </c>
      <c r="W14" s="12">
        <f>SUM(LARGE(F14:U14,{1,2,3}))</f>
        <v>93</v>
      </c>
      <c r="X14" s="12">
        <f t="shared" si="1"/>
        <v>210</v>
      </c>
    </row>
    <row r="15" spans="1:24" ht="15" thickBot="1">
      <c r="A15" s="2">
        <v>13</v>
      </c>
      <c r="B15" s="1" t="s">
        <v>88</v>
      </c>
      <c r="C15" s="1">
        <v>4444</v>
      </c>
      <c r="D15" s="1" t="s">
        <v>18</v>
      </c>
      <c r="E15" s="22" t="s">
        <v>89</v>
      </c>
      <c r="F15" s="27">
        <v>31</v>
      </c>
      <c r="G15" s="9">
        <v>31</v>
      </c>
      <c r="H15" s="9">
        <v>31</v>
      </c>
      <c r="I15" s="9">
        <v>31</v>
      </c>
      <c r="J15" s="9">
        <v>31</v>
      </c>
      <c r="K15" s="9">
        <v>31</v>
      </c>
      <c r="L15" s="28">
        <v>31</v>
      </c>
      <c r="M15" s="27">
        <v>7</v>
      </c>
      <c r="N15" s="9">
        <v>10</v>
      </c>
      <c r="O15" s="9">
        <v>11</v>
      </c>
      <c r="P15" s="9">
        <v>7</v>
      </c>
      <c r="Q15" s="9">
        <v>16</v>
      </c>
      <c r="R15" s="9">
        <v>11</v>
      </c>
      <c r="S15" s="9">
        <v>10</v>
      </c>
      <c r="T15" s="9">
        <v>10</v>
      </c>
      <c r="U15" s="9">
        <v>8</v>
      </c>
      <c r="V15" s="12">
        <f t="shared" si="0"/>
        <v>307</v>
      </c>
      <c r="W15" s="12">
        <f>SUM(LARGE(F15:U15,{1,2,3}))</f>
        <v>93</v>
      </c>
      <c r="X15" s="12">
        <f t="shared" si="1"/>
        <v>214</v>
      </c>
    </row>
    <row r="16" spans="1:24" ht="25" thickBot="1">
      <c r="A16" s="2">
        <v>14</v>
      </c>
      <c r="B16" s="1"/>
      <c r="C16" s="1">
        <v>4025</v>
      </c>
      <c r="D16" s="1" t="s">
        <v>59</v>
      </c>
      <c r="E16" s="22" t="s">
        <v>60</v>
      </c>
      <c r="F16" s="27">
        <v>10</v>
      </c>
      <c r="G16" s="9">
        <v>10</v>
      </c>
      <c r="H16" s="9">
        <v>2</v>
      </c>
      <c r="I16" s="9">
        <v>3</v>
      </c>
      <c r="J16" s="9">
        <v>3</v>
      </c>
      <c r="K16" s="9">
        <v>3</v>
      </c>
      <c r="L16" s="28">
        <v>4</v>
      </c>
      <c r="M16" s="27">
        <v>31</v>
      </c>
      <c r="N16" s="9">
        <v>31</v>
      </c>
      <c r="O16" s="9">
        <v>31</v>
      </c>
      <c r="P16" s="9">
        <v>31</v>
      </c>
      <c r="Q16" s="9">
        <v>31</v>
      </c>
      <c r="R16" s="9">
        <v>31</v>
      </c>
      <c r="S16" s="9">
        <v>31</v>
      </c>
      <c r="T16" s="9">
        <v>31</v>
      </c>
      <c r="U16" s="28">
        <v>31</v>
      </c>
      <c r="V16" s="12">
        <f t="shared" si="0"/>
        <v>314</v>
      </c>
      <c r="W16" s="12">
        <f>SUM(LARGE(F16:U16,{1,2,3}))</f>
        <v>93</v>
      </c>
      <c r="X16" s="12">
        <f t="shared" si="1"/>
        <v>221</v>
      </c>
    </row>
    <row r="17" spans="1:24" ht="25" thickBot="1">
      <c r="A17" s="2">
        <v>15</v>
      </c>
      <c r="B17" s="1" t="s">
        <v>29</v>
      </c>
      <c r="C17" s="1">
        <v>3778</v>
      </c>
      <c r="D17" s="1" t="s">
        <v>30</v>
      </c>
      <c r="E17" s="22" t="s">
        <v>31</v>
      </c>
      <c r="F17" s="27">
        <v>31</v>
      </c>
      <c r="G17" s="9">
        <v>31</v>
      </c>
      <c r="H17" s="9">
        <v>31</v>
      </c>
      <c r="I17" s="9">
        <v>31</v>
      </c>
      <c r="J17" s="9">
        <v>31</v>
      </c>
      <c r="K17" s="9">
        <v>31</v>
      </c>
      <c r="L17" s="28">
        <v>31</v>
      </c>
      <c r="M17" s="27">
        <v>6</v>
      </c>
      <c r="N17" s="9">
        <v>11</v>
      </c>
      <c r="O17" s="9">
        <v>7</v>
      </c>
      <c r="P17" s="9">
        <v>14</v>
      </c>
      <c r="Q17" s="9">
        <v>9</v>
      </c>
      <c r="R17" s="9">
        <v>8</v>
      </c>
      <c r="S17" s="9">
        <v>14</v>
      </c>
      <c r="T17" s="9">
        <v>13</v>
      </c>
      <c r="U17" s="9">
        <v>16</v>
      </c>
      <c r="V17" s="12">
        <f t="shared" si="0"/>
        <v>315</v>
      </c>
      <c r="W17" s="12">
        <f>SUM(LARGE(F17:U17,{1,2,3}))</f>
        <v>93</v>
      </c>
      <c r="X17" s="12">
        <f t="shared" si="1"/>
        <v>222</v>
      </c>
    </row>
    <row r="18" spans="1:24" ht="25" thickBot="1">
      <c r="A18" s="2">
        <v>16</v>
      </c>
      <c r="B18" s="1"/>
      <c r="C18" s="1">
        <v>4444</v>
      </c>
      <c r="D18" s="1" t="s">
        <v>18</v>
      </c>
      <c r="E18" s="22" t="s">
        <v>61</v>
      </c>
      <c r="F18" s="27">
        <v>7</v>
      </c>
      <c r="G18" s="9">
        <v>17</v>
      </c>
      <c r="H18" s="9">
        <v>7</v>
      </c>
      <c r="I18" s="9">
        <v>5</v>
      </c>
      <c r="J18" s="9">
        <v>2</v>
      </c>
      <c r="K18" s="9">
        <v>4</v>
      </c>
      <c r="L18" s="28">
        <v>1</v>
      </c>
      <c r="M18" s="27">
        <v>31</v>
      </c>
      <c r="N18" s="9">
        <v>31</v>
      </c>
      <c r="O18" s="9">
        <v>31</v>
      </c>
      <c r="P18" s="9">
        <v>31</v>
      </c>
      <c r="Q18" s="9">
        <v>31</v>
      </c>
      <c r="R18" s="9">
        <v>31</v>
      </c>
      <c r="S18" s="9">
        <v>31</v>
      </c>
      <c r="T18" s="9">
        <v>31</v>
      </c>
      <c r="U18" s="9">
        <v>31</v>
      </c>
      <c r="V18" s="12">
        <f t="shared" si="0"/>
        <v>322</v>
      </c>
      <c r="W18" s="12">
        <f>SUM(LARGE(F18:U18,{1,2,3}))</f>
        <v>93</v>
      </c>
      <c r="X18" s="12">
        <f t="shared" si="1"/>
        <v>229</v>
      </c>
    </row>
    <row r="19" spans="1:24" ht="15" thickBot="1">
      <c r="A19" s="2">
        <v>17</v>
      </c>
      <c r="B19" s="1"/>
      <c r="C19" s="1">
        <v>1</v>
      </c>
      <c r="D19" s="1" t="s">
        <v>63</v>
      </c>
      <c r="E19" s="22" t="s">
        <v>62</v>
      </c>
      <c r="F19" s="27">
        <v>11</v>
      </c>
      <c r="G19" s="9">
        <v>5</v>
      </c>
      <c r="H19" s="9">
        <v>5</v>
      </c>
      <c r="I19" s="9">
        <v>9</v>
      </c>
      <c r="J19" s="9">
        <v>12</v>
      </c>
      <c r="K19" s="9">
        <v>1</v>
      </c>
      <c r="L19" s="28">
        <v>5</v>
      </c>
      <c r="M19" s="27">
        <v>31</v>
      </c>
      <c r="N19" s="9">
        <v>31</v>
      </c>
      <c r="O19" s="9">
        <v>31</v>
      </c>
      <c r="P19" s="9">
        <v>31</v>
      </c>
      <c r="Q19" s="9">
        <v>31</v>
      </c>
      <c r="R19" s="9">
        <v>31</v>
      </c>
      <c r="S19" s="9">
        <v>31</v>
      </c>
      <c r="T19" s="9">
        <v>31</v>
      </c>
      <c r="U19" s="9">
        <v>31</v>
      </c>
      <c r="V19" s="12">
        <f t="shared" si="0"/>
        <v>327</v>
      </c>
      <c r="W19" s="12">
        <f>SUM(LARGE(F19:U19,{1,2,3}))</f>
        <v>93</v>
      </c>
      <c r="X19" s="12">
        <f t="shared" si="1"/>
        <v>234</v>
      </c>
    </row>
    <row r="20" spans="1:24" ht="25" thickBot="1">
      <c r="A20" s="2">
        <v>18</v>
      </c>
      <c r="B20" s="1" t="s">
        <v>90</v>
      </c>
      <c r="C20" s="1">
        <v>4412</v>
      </c>
      <c r="D20" s="1" t="s">
        <v>86</v>
      </c>
      <c r="E20" s="22" t="s">
        <v>91</v>
      </c>
      <c r="F20" s="27">
        <v>31</v>
      </c>
      <c r="G20" s="9">
        <v>31</v>
      </c>
      <c r="H20" s="9">
        <v>31</v>
      </c>
      <c r="I20" s="9">
        <v>31</v>
      </c>
      <c r="J20" s="9">
        <v>31</v>
      </c>
      <c r="K20" s="9">
        <v>31</v>
      </c>
      <c r="L20" s="28">
        <v>31</v>
      </c>
      <c r="M20" s="27">
        <v>10</v>
      </c>
      <c r="N20" s="9">
        <v>14</v>
      </c>
      <c r="O20" s="9">
        <v>4</v>
      </c>
      <c r="P20" s="9">
        <v>17</v>
      </c>
      <c r="Q20" s="9">
        <v>15</v>
      </c>
      <c r="R20" s="9">
        <v>15</v>
      </c>
      <c r="S20" s="9">
        <v>15</v>
      </c>
      <c r="T20" s="9">
        <v>11</v>
      </c>
      <c r="U20" s="9">
        <v>11</v>
      </c>
      <c r="V20" s="12">
        <f t="shared" si="0"/>
        <v>329</v>
      </c>
      <c r="W20" s="12">
        <f>SUM(LARGE(F20:U20,{1,2,3}))</f>
        <v>93</v>
      </c>
      <c r="X20" s="12">
        <f t="shared" si="1"/>
        <v>236</v>
      </c>
    </row>
    <row r="21" spans="1:24" ht="15" thickBot="1">
      <c r="A21" s="2">
        <v>19</v>
      </c>
      <c r="B21" s="1"/>
      <c r="C21" s="1">
        <v>4013</v>
      </c>
      <c r="D21" s="1" t="s">
        <v>59</v>
      </c>
      <c r="E21" s="22" t="s">
        <v>64</v>
      </c>
      <c r="F21" s="27">
        <v>12</v>
      </c>
      <c r="G21" s="9">
        <v>2</v>
      </c>
      <c r="H21" s="9">
        <v>3</v>
      </c>
      <c r="I21" s="9">
        <v>8</v>
      </c>
      <c r="J21" s="9">
        <v>8</v>
      </c>
      <c r="K21" s="9">
        <v>12</v>
      </c>
      <c r="L21" s="28">
        <v>7</v>
      </c>
      <c r="M21" s="27">
        <v>31</v>
      </c>
      <c r="N21" s="9">
        <v>31</v>
      </c>
      <c r="O21" s="9">
        <v>31</v>
      </c>
      <c r="P21" s="9">
        <v>31</v>
      </c>
      <c r="Q21" s="9">
        <v>31</v>
      </c>
      <c r="R21" s="9">
        <v>31</v>
      </c>
      <c r="S21" s="9">
        <v>31</v>
      </c>
      <c r="T21" s="9">
        <v>31</v>
      </c>
      <c r="U21" s="9">
        <v>31</v>
      </c>
      <c r="V21" s="12">
        <f t="shared" si="0"/>
        <v>331</v>
      </c>
      <c r="W21" s="12">
        <f>SUM(LARGE(F21:U21,{1,2,3}))</f>
        <v>93</v>
      </c>
      <c r="X21" s="12">
        <f t="shared" si="1"/>
        <v>238</v>
      </c>
    </row>
    <row r="22" spans="1:24" ht="25" thickBot="1">
      <c r="A22" s="2">
        <v>20</v>
      </c>
      <c r="B22" s="1" t="s">
        <v>47</v>
      </c>
      <c r="C22" s="1">
        <v>2770</v>
      </c>
      <c r="D22" s="1" t="s">
        <v>15</v>
      </c>
      <c r="E22" s="22" t="s">
        <v>48</v>
      </c>
      <c r="F22" s="27">
        <v>6</v>
      </c>
      <c r="G22" s="9">
        <v>11</v>
      </c>
      <c r="H22" s="9">
        <v>4</v>
      </c>
      <c r="I22" s="9">
        <v>4</v>
      </c>
      <c r="J22" s="9">
        <v>9</v>
      </c>
      <c r="K22" s="9">
        <v>8</v>
      </c>
      <c r="L22" s="28">
        <v>13</v>
      </c>
      <c r="M22" s="27">
        <v>31</v>
      </c>
      <c r="N22" s="9">
        <v>31</v>
      </c>
      <c r="O22" s="9">
        <v>31</v>
      </c>
      <c r="P22" s="9">
        <v>31</v>
      </c>
      <c r="Q22" s="9">
        <v>31</v>
      </c>
      <c r="R22" s="9">
        <v>31</v>
      </c>
      <c r="S22" s="9">
        <v>31</v>
      </c>
      <c r="T22" s="9">
        <v>31</v>
      </c>
      <c r="U22" s="9">
        <v>31</v>
      </c>
      <c r="V22" s="12">
        <f t="shared" si="0"/>
        <v>334</v>
      </c>
      <c r="W22" s="12">
        <f>SUM(LARGE(F22:U22,{1,2,3}))</f>
        <v>93</v>
      </c>
      <c r="X22" s="12">
        <f t="shared" si="1"/>
        <v>241</v>
      </c>
    </row>
    <row r="23" spans="1:24" ht="15" thickBot="1">
      <c r="A23" s="2">
        <v>21</v>
      </c>
      <c r="B23" s="1" t="s">
        <v>36</v>
      </c>
      <c r="C23" s="1">
        <v>2761</v>
      </c>
      <c r="D23" s="1" t="s">
        <v>30</v>
      </c>
      <c r="E23" s="22" t="s">
        <v>37</v>
      </c>
      <c r="F23" s="27">
        <v>31</v>
      </c>
      <c r="G23" s="9">
        <v>31</v>
      </c>
      <c r="H23" s="9">
        <v>31</v>
      </c>
      <c r="I23" s="9">
        <v>31</v>
      </c>
      <c r="J23" s="9">
        <v>31</v>
      </c>
      <c r="K23" s="9">
        <v>31</v>
      </c>
      <c r="L23" s="28">
        <v>31</v>
      </c>
      <c r="M23" s="27">
        <v>5</v>
      </c>
      <c r="N23" s="9">
        <v>18</v>
      </c>
      <c r="O23" s="9">
        <v>18</v>
      </c>
      <c r="P23" s="9">
        <v>10</v>
      </c>
      <c r="Q23" s="9">
        <v>12</v>
      </c>
      <c r="R23" s="9">
        <v>14</v>
      </c>
      <c r="S23" s="9">
        <v>7</v>
      </c>
      <c r="T23" s="9">
        <v>19</v>
      </c>
      <c r="U23" s="28">
        <v>15</v>
      </c>
      <c r="V23" s="12">
        <f t="shared" si="0"/>
        <v>335</v>
      </c>
      <c r="W23" s="12">
        <f>SUM(LARGE(F23:U23,{1,2,3}))</f>
        <v>93</v>
      </c>
      <c r="X23" s="12">
        <f t="shared" si="1"/>
        <v>242</v>
      </c>
    </row>
    <row r="24" spans="1:24" ht="15" thickBot="1">
      <c r="A24" s="2">
        <v>22</v>
      </c>
      <c r="B24" s="1"/>
      <c r="C24" s="1">
        <v>3001</v>
      </c>
      <c r="D24" s="1"/>
      <c r="E24" s="22" t="s">
        <v>65</v>
      </c>
      <c r="F24" s="27">
        <v>9</v>
      </c>
      <c r="G24" s="9">
        <v>8</v>
      </c>
      <c r="H24" s="9">
        <v>9</v>
      </c>
      <c r="I24" s="9">
        <v>13</v>
      </c>
      <c r="J24" s="9">
        <v>13</v>
      </c>
      <c r="K24" s="9">
        <v>10</v>
      </c>
      <c r="L24" s="28">
        <v>3</v>
      </c>
      <c r="M24" s="27">
        <v>31</v>
      </c>
      <c r="N24" s="9">
        <v>31</v>
      </c>
      <c r="O24" s="9">
        <v>31</v>
      </c>
      <c r="P24" s="9">
        <v>31</v>
      </c>
      <c r="Q24" s="9">
        <v>31</v>
      </c>
      <c r="R24" s="9">
        <v>31</v>
      </c>
      <c r="S24" s="9">
        <v>31</v>
      </c>
      <c r="T24" s="9">
        <v>31</v>
      </c>
      <c r="U24" s="9">
        <v>31</v>
      </c>
      <c r="V24" s="12">
        <f t="shared" si="0"/>
        <v>344</v>
      </c>
      <c r="W24" s="12">
        <f>SUM(LARGE(F24:U24,{1,2,3}))</f>
        <v>93</v>
      </c>
      <c r="X24" s="12">
        <f t="shared" si="1"/>
        <v>251</v>
      </c>
    </row>
    <row r="25" spans="1:24" ht="15" thickBot="1">
      <c r="A25" s="2">
        <v>23</v>
      </c>
      <c r="B25" s="1" t="s">
        <v>38</v>
      </c>
      <c r="C25" s="1">
        <v>2019</v>
      </c>
      <c r="D25" s="1" t="s">
        <v>30</v>
      </c>
      <c r="E25" s="22" t="s">
        <v>39</v>
      </c>
      <c r="F25" s="27">
        <v>31</v>
      </c>
      <c r="G25" s="9">
        <v>31</v>
      </c>
      <c r="H25" s="9">
        <v>31</v>
      </c>
      <c r="I25" s="9">
        <v>31</v>
      </c>
      <c r="J25" s="9">
        <v>31</v>
      </c>
      <c r="K25" s="9">
        <v>31</v>
      </c>
      <c r="L25" s="28">
        <v>31</v>
      </c>
      <c r="M25" s="27">
        <v>18</v>
      </c>
      <c r="N25" s="9">
        <v>16</v>
      </c>
      <c r="O25" s="9">
        <v>14</v>
      </c>
      <c r="P25" s="9">
        <v>11</v>
      </c>
      <c r="Q25" s="9">
        <v>17</v>
      </c>
      <c r="R25" s="9">
        <v>12</v>
      </c>
      <c r="S25" s="9">
        <v>16</v>
      </c>
      <c r="T25" s="9">
        <v>17</v>
      </c>
      <c r="U25" s="9">
        <v>12</v>
      </c>
      <c r="V25" s="12">
        <f t="shared" si="0"/>
        <v>350</v>
      </c>
      <c r="W25" s="12">
        <f>SUM(LARGE(F25:U25,{1,2,3}))</f>
        <v>93</v>
      </c>
      <c r="X25" s="12">
        <f t="shared" si="1"/>
        <v>257</v>
      </c>
    </row>
    <row r="26" spans="1:24" ht="15" thickBot="1">
      <c r="A26" s="2">
        <v>24</v>
      </c>
      <c r="B26" s="1" t="s">
        <v>67</v>
      </c>
      <c r="C26" s="1">
        <v>3470</v>
      </c>
      <c r="D26" s="1" t="s">
        <v>30</v>
      </c>
      <c r="E26" s="22" t="s">
        <v>68</v>
      </c>
      <c r="F26" s="27">
        <v>31</v>
      </c>
      <c r="G26" s="9">
        <v>31</v>
      </c>
      <c r="H26" s="9">
        <v>31</v>
      </c>
      <c r="I26" s="9">
        <v>31</v>
      </c>
      <c r="J26" s="9">
        <v>31</v>
      </c>
      <c r="K26" s="9">
        <v>31</v>
      </c>
      <c r="L26" s="28">
        <v>31</v>
      </c>
      <c r="M26" s="27">
        <v>19</v>
      </c>
      <c r="N26" s="9">
        <v>13</v>
      </c>
      <c r="O26" s="9">
        <v>17</v>
      </c>
      <c r="P26" s="9">
        <v>13</v>
      </c>
      <c r="Q26" s="9">
        <v>14</v>
      </c>
      <c r="R26" s="9">
        <v>16</v>
      </c>
      <c r="S26" s="9">
        <v>17</v>
      </c>
      <c r="T26" s="9">
        <v>16</v>
      </c>
      <c r="U26" s="9">
        <v>13</v>
      </c>
      <c r="V26" s="12">
        <f t="shared" si="0"/>
        <v>355</v>
      </c>
      <c r="W26" s="12">
        <f>SUM(LARGE(F26:U26,{1,2,3}))</f>
        <v>93</v>
      </c>
      <c r="X26" s="12">
        <f t="shared" si="1"/>
        <v>262</v>
      </c>
    </row>
    <row r="27" spans="1:24" ht="15" thickBot="1">
      <c r="A27" s="2">
        <v>25</v>
      </c>
      <c r="B27" s="1" t="s">
        <v>17</v>
      </c>
      <c r="C27" s="1">
        <v>3913</v>
      </c>
      <c r="D27" s="1" t="s">
        <v>18</v>
      </c>
      <c r="E27" s="22" t="s">
        <v>19</v>
      </c>
      <c r="F27" s="27">
        <v>5</v>
      </c>
      <c r="G27" s="9">
        <v>12</v>
      </c>
      <c r="H27" s="9">
        <v>11</v>
      </c>
      <c r="I27" s="9">
        <v>10</v>
      </c>
      <c r="J27" s="9">
        <v>14</v>
      </c>
      <c r="K27" s="9">
        <v>14</v>
      </c>
      <c r="L27" s="9">
        <v>12</v>
      </c>
      <c r="M27" s="27">
        <v>31</v>
      </c>
      <c r="N27" s="9">
        <v>31</v>
      </c>
      <c r="O27" s="9">
        <v>31</v>
      </c>
      <c r="P27" s="9">
        <v>31</v>
      </c>
      <c r="Q27" s="9">
        <v>31</v>
      </c>
      <c r="R27" s="9">
        <v>31</v>
      </c>
      <c r="S27" s="9">
        <v>31</v>
      </c>
      <c r="T27" s="9">
        <v>31</v>
      </c>
      <c r="U27" s="28">
        <v>31</v>
      </c>
      <c r="V27" s="12">
        <f t="shared" si="0"/>
        <v>357</v>
      </c>
      <c r="W27" s="12">
        <f>SUM(LARGE(F27:U27,{1,2,3}))</f>
        <v>93</v>
      </c>
      <c r="X27" s="12">
        <f t="shared" si="1"/>
        <v>264</v>
      </c>
    </row>
    <row r="28" spans="1:24" ht="25" thickBot="1">
      <c r="A28" s="2">
        <v>26</v>
      </c>
      <c r="B28" s="1" t="s">
        <v>44</v>
      </c>
      <c r="C28" s="1">
        <v>3135</v>
      </c>
      <c r="D28" s="1" t="s">
        <v>45</v>
      </c>
      <c r="E28" s="22" t="s">
        <v>46</v>
      </c>
      <c r="F28" s="27">
        <v>14</v>
      </c>
      <c r="G28" s="9">
        <v>4</v>
      </c>
      <c r="H28" s="9">
        <v>12</v>
      </c>
      <c r="I28" s="9">
        <v>17</v>
      </c>
      <c r="J28" s="9">
        <v>15</v>
      </c>
      <c r="K28" s="9">
        <v>7</v>
      </c>
      <c r="L28" s="9">
        <v>16</v>
      </c>
      <c r="M28" s="27">
        <v>31</v>
      </c>
      <c r="N28" s="9">
        <v>31</v>
      </c>
      <c r="O28" s="9">
        <v>31</v>
      </c>
      <c r="P28" s="9">
        <v>31</v>
      </c>
      <c r="Q28" s="9">
        <v>31</v>
      </c>
      <c r="R28" s="9">
        <v>31</v>
      </c>
      <c r="S28" s="9">
        <v>31</v>
      </c>
      <c r="T28" s="9">
        <v>31</v>
      </c>
      <c r="U28" s="28">
        <v>31</v>
      </c>
      <c r="V28" s="12">
        <f t="shared" si="0"/>
        <v>364</v>
      </c>
      <c r="W28" s="12">
        <f>SUM(LARGE(F28:U28,{1,2,3}))</f>
        <v>93</v>
      </c>
      <c r="X28" s="12">
        <f t="shared" si="1"/>
        <v>271</v>
      </c>
    </row>
    <row r="29" spans="1:24" ht="25" thickBot="1">
      <c r="A29" s="2">
        <v>27</v>
      </c>
      <c r="B29" s="1" t="s">
        <v>92</v>
      </c>
      <c r="C29" s="1">
        <v>3880</v>
      </c>
      <c r="D29" s="1" t="s">
        <v>93</v>
      </c>
      <c r="E29" s="22" t="s">
        <v>94</v>
      </c>
      <c r="F29" s="27">
        <v>31</v>
      </c>
      <c r="G29" s="9">
        <v>31</v>
      </c>
      <c r="H29" s="9">
        <v>31</v>
      </c>
      <c r="I29" s="9">
        <v>31</v>
      </c>
      <c r="J29" s="9">
        <v>31</v>
      </c>
      <c r="K29" s="9">
        <v>31</v>
      </c>
      <c r="L29" s="9">
        <v>31</v>
      </c>
      <c r="M29" s="27">
        <v>16</v>
      </c>
      <c r="N29" s="9">
        <v>19</v>
      </c>
      <c r="O29" s="9">
        <v>16</v>
      </c>
      <c r="P29" s="9">
        <v>21</v>
      </c>
      <c r="Q29" s="9">
        <v>18</v>
      </c>
      <c r="R29" s="9">
        <v>13</v>
      </c>
      <c r="S29" s="9">
        <v>19</v>
      </c>
      <c r="T29" s="9">
        <v>20</v>
      </c>
      <c r="U29" s="28">
        <v>18</v>
      </c>
      <c r="V29" s="12">
        <f t="shared" si="0"/>
        <v>377</v>
      </c>
      <c r="W29" s="12">
        <f>SUM(LARGE(F29:U29,{1,2,3}))</f>
        <v>93</v>
      </c>
      <c r="X29" s="12">
        <f t="shared" si="1"/>
        <v>284</v>
      </c>
    </row>
    <row r="30" spans="1:24" ht="25" thickBot="1">
      <c r="A30" s="2">
        <v>28</v>
      </c>
      <c r="B30" s="1"/>
      <c r="C30" s="1">
        <v>3939</v>
      </c>
      <c r="D30" s="1" t="s">
        <v>15</v>
      </c>
      <c r="E30" s="22" t="s">
        <v>66</v>
      </c>
      <c r="F30" s="27">
        <v>16</v>
      </c>
      <c r="G30" s="9">
        <v>15</v>
      </c>
      <c r="H30" s="9">
        <v>16</v>
      </c>
      <c r="I30" s="9">
        <v>15</v>
      </c>
      <c r="J30" s="9">
        <v>11</v>
      </c>
      <c r="K30" s="9">
        <v>13</v>
      </c>
      <c r="L30" s="9">
        <v>15</v>
      </c>
      <c r="M30" s="27">
        <v>31</v>
      </c>
      <c r="N30" s="9">
        <v>31</v>
      </c>
      <c r="O30" s="9">
        <v>31</v>
      </c>
      <c r="P30" s="9">
        <v>31</v>
      </c>
      <c r="Q30" s="9">
        <v>31</v>
      </c>
      <c r="R30" s="9">
        <v>31</v>
      </c>
      <c r="S30" s="9">
        <v>31</v>
      </c>
      <c r="T30" s="9">
        <v>31</v>
      </c>
      <c r="U30" s="28">
        <v>31</v>
      </c>
      <c r="V30" s="12">
        <f t="shared" si="0"/>
        <v>380</v>
      </c>
      <c r="W30" s="12">
        <f>SUM(LARGE(F30:U30,{1,2,3}))</f>
        <v>93</v>
      </c>
      <c r="X30" s="12">
        <f t="shared" si="1"/>
        <v>287</v>
      </c>
    </row>
    <row r="31" spans="1:24" ht="15" thickBot="1">
      <c r="A31" s="2">
        <v>29</v>
      </c>
      <c r="B31" s="1" t="s">
        <v>40</v>
      </c>
      <c r="C31" s="1">
        <v>2947</v>
      </c>
      <c r="D31" s="1" t="s">
        <v>30</v>
      </c>
      <c r="E31" s="22" t="s">
        <v>41</v>
      </c>
      <c r="F31" s="27">
        <v>31</v>
      </c>
      <c r="G31" s="9">
        <v>31</v>
      </c>
      <c r="H31" s="9">
        <v>31</v>
      </c>
      <c r="I31" s="9">
        <v>31</v>
      </c>
      <c r="J31" s="9">
        <v>31</v>
      </c>
      <c r="K31" s="9">
        <v>31</v>
      </c>
      <c r="L31" s="9">
        <v>31</v>
      </c>
      <c r="M31" s="27">
        <v>14</v>
      </c>
      <c r="N31" s="9">
        <v>17</v>
      </c>
      <c r="O31" s="9">
        <v>19</v>
      </c>
      <c r="P31" s="9">
        <v>16</v>
      </c>
      <c r="Q31" s="9">
        <v>21</v>
      </c>
      <c r="R31" s="9">
        <v>21</v>
      </c>
      <c r="S31" s="9">
        <v>18</v>
      </c>
      <c r="T31" s="9">
        <v>18</v>
      </c>
      <c r="U31" s="28">
        <v>21</v>
      </c>
      <c r="V31" s="12">
        <f t="shared" si="0"/>
        <v>382</v>
      </c>
      <c r="W31" s="12">
        <f>SUM(LARGE(F31:U31,{1,2,3}))</f>
        <v>93</v>
      </c>
      <c r="X31" s="12">
        <f t="shared" si="1"/>
        <v>289</v>
      </c>
    </row>
    <row r="32" spans="1:24" ht="25" thickBot="1">
      <c r="A32" s="2">
        <v>30</v>
      </c>
      <c r="B32" s="4" t="s">
        <v>96</v>
      </c>
      <c r="C32" s="4">
        <v>3524</v>
      </c>
      <c r="D32" s="4" t="s">
        <v>18</v>
      </c>
      <c r="E32" s="23" t="s">
        <v>97</v>
      </c>
      <c r="F32" s="29">
        <v>31</v>
      </c>
      <c r="G32" s="11">
        <v>31</v>
      </c>
      <c r="H32" s="11">
        <v>31</v>
      </c>
      <c r="I32" s="11">
        <v>31</v>
      </c>
      <c r="J32" s="11">
        <v>31</v>
      </c>
      <c r="K32" s="11">
        <v>31</v>
      </c>
      <c r="L32" s="30">
        <v>31</v>
      </c>
      <c r="M32" s="29">
        <v>31</v>
      </c>
      <c r="N32" s="11">
        <v>31</v>
      </c>
      <c r="O32" s="11">
        <v>31</v>
      </c>
      <c r="P32" s="11">
        <v>31</v>
      </c>
      <c r="Q32" s="11">
        <v>31</v>
      </c>
      <c r="R32" s="11">
        <v>31</v>
      </c>
      <c r="S32" s="11">
        <v>31</v>
      </c>
      <c r="T32" s="11">
        <v>15</v>
      </c>
      <c r="U32" s="30">
        <v>14</v>
      </c>
      <c r="V32" s="21">
        <f t="shared" si="0"/>
        <v>463</v>
      </c>
      <c r="W32" s="21">
        <f>SUM(LARGE(F32:U32,{1,2,3}))</f>
        <v>93</v>
      </c>
      <c r="X32" s="21">
        <f t="shared" si="1"/>
        <v>370</v>
      </c>
    </row>
  </sheetData>
  <sortState ref="B3:X32">
    <sortCondition ref="X3:X32"/>
  </sortState>
  <mergeCells count="10">
    <mergeCell ref="X1:X2"/>
    <mergeCell ref="W1:W2"/>
    <mergeCell ref="V1:V2"/>
    <mergeCell ref="F1:L1"/>
    <mergeCell ref="M1:U1"/>
    <mergeCell ref="A1:A2"/>
    <mergeCell ref="B1:B2"/>
    <mergeCell ref="C1:C2"/>
    <mergeCell ref="D1:D2"/>
    <mergeCell ref="E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opLeftCell="C1" workbookViewId="0">
      <selection activeCell="G3" sqref="G3"/>
    </sheetView>
  </sheetViews>
  <sheetFormatPr baseColWidth="10" defaultColWidth="8.83203125" defaultRowHeight="14" x14ac:dyDescent="0"/>
  <cols>
    <col min="2" max="2" width="12.1640625" customWidth="1"/>
    <col min="5" max="5" width="11" customWidth="1"/>
    <col min="6" max="22" width="9.1640625" customWidth="1"/>
  </cols>
  <sheetData>
    <row r="1" spans="1:25" ht="15" customHeight="1">
      <c r="A1" s="53" t="s">
        <v>0</v>
      </c>
      <c r="B1" s="55" t="s">
        <v>1</v>
      </c>
      <c r="C1" s="55" t="s">
        <v>53</v>
      </c>
      <c r="D1" s="55" t="s">
        <v>2</v>
      </c>
      <c r="E1" s="57" t="s">
        <v>52</v>
      </c>
      <c r="F1" s="62" t="s">
        <v>30</v>
      </c>
      <c r="G1" s="63"/>
      <c r="H1" s="64"/>
      <c r="I1" s="62" t="s">
        <v>69</v>
      </c>
      <c r="J1" s="63"/>
      <c r="K1" s="64"/>
      <c r="L1" s="46" t="s">
        <v>15</v>
      </c>
      <c r="M1" s="47"/>
      <c r="N1" s="47"/>
      <c r="O1" s="47"/>
      <c r="P1" s="47"/>
      <c r="Q1" s="48"/>
      <c r="R1" s="65" t="s">
        <v>51</v>
      </c>
      <c r="S1" s="66"/>
      <c r="T1" s="66"/>
      <c r="U1" s="66"/>
      <c r="V1" s="67"/>
      <c r="W1" s="49" t="s">
        <v>55</v>
      </c>
      <c r="X1" s="51" t="s">
        <v>54</v>
      </c>
      <c r="Y1" s="49" t="s">
        <v>10</v>
      </c>
    </row>
    <row r="2" spans="1:25" ht="15" thickBot="1">
      <c r="A2" s="54"/>
      <c r="B2" s="56"/>
      <c r="C2" s="56"/>
      <c r="D2" s="56"/>
      <c r="E2" s="58"/>
      <c r="F2" s="7" t="s">
        <v>3</v>
      </c>
      <c r="G2" s="5" t="s">
        <v>4</v>
      </c>
      <c r="H2" s="6" t="s">
        <v>5</v>
      </c>
      <c r="I2" s="7" t="s">
        <v>3</v>
      </c>
      <c r="J2" s="5" t="s">
        <v>4</v>
      </c>
      <c r="K2" s="6" t="s">
        <v>5</v>
      </c>
      <c r="L2" s="7" t="s">
        <v>3</v>
      </c>
      <c r="M2" s="5" t="s">
        <v>4</v>
      </c>
      <c r="N2" s="5" t="s">
        <v>5</v>
      </c>
      <c r="O2" s="5" t="s">
        <v>6</v>
      </c>
      <c r="P2" s="5" t="s">
        <v>7</v>
      </c>
      <c r="Q2" s="6" t="s">
        <v>8</v>
      </c>
      <c r="R2" s="7" t="s">
        <v>3</v>
      </c>
      <c r="S2" s="5" t="s">
        <v>4</v>
      </c>
      <c r="T2" s="5" t="s">
        <v>5</v>
      </c>
      <c r="U2" s="5" t="s">
        <v>6</v>
      </c>
      <c r="V2" s="6" t="s">
        <v>7</v>
      </c>
      <c r="W2" s="50"/>
      <c r="X2" s="52"/>
      <c r="Y2" s="50"/>
    </row>
    <row r="3" spans="1:25" ht="25" thickBot="1">
      <c r="A3" s="16">
        <v>1</v>
      </c>
      <c r="B3" s="14" t="s">
        <v>23</v>
      </c>
      <c r="C3" s="14">
        <v>2577</v>
      </c>
      <c r="D3" s="14" t="s">
        <v>24</v>
      </c>
      <c r="E3" s="36" t="s">
        <v>25</v>
      </c>
      <c r="F3" s="20">
        <v>1</v>
      </c>
      <c r="G3" s="15">
        <v>1</v>
      </c>
      <c r="H3" s="38">
        <v>3</v>
      </c>
      <c r="I3" s="20">
        <v>16</v>
      </c>
      <c r="J3" s="15">
        <v>16</v>
      </c>
      <c r="K3" s="38">
        <v>16</v>
      </c>
      <c r="L3" s="20">
        <v>5</v>
      </c>
      <c r="M3" s="15">
        <v>6</v>
      </c>
      <c r="N3" s="15">
        <v>11</v>
      </c>
      <c r="O3" s="15">
        <v>3</v>
      </c>
      <c r="P3" s="15">
        <v>3</v>
      </c>
      <c r="Q3" s="38">
        <v>4</v>
      </c>
      <c r="R3" s="20">
        <v>1</v>
      </c>
      <c r="S3" s="15">
        <v>4</v>
      </c>
      <c r="T3" s="15">
        <v>3</v>
      </c>
      <c r="U3" s="15">
        <v>3</v>
      </c>
      <c r="V3" s="38">
        <v>4</v>
      </c>
      <c r="W3" s="12">
        <f t="shared" ref="W3:W17" si="0">SUM(F3:V3)</f>
        <v>100</v>
      </c>
      <c r="X3" s="12">
        <f>SUM(LARGE(F3:V3,{1,2,3}))</f>
        <v>48</v>
      </c>
      <c r="Y3" s="12">
        <f t="shared" ref="Y3:Y17" si="1">W3-X3</f>
        <v>52</v>
      </c>
    </row>
    <row r="4" spans="1:25" ht="25" thickBot="1">
      <c r="A4" s="2">
        <v>2</v>
      </c>
      <c r="B4" s="1" t="s">
        <v>11</v>
      </c>
      <c r="C4" s="1">
        <v>3729</v>
      </c>
      <c r="D4" s="1" t="s">
        <v>12</v>
      </c>
      <c r="E4" s="22" t="s">
        <v>13</v>
      </c>
      <c r="F4" s="27">
        <v>2</v>
      </c>
      <c r="G4" s="9">
        <v>2</v>
      </c>
      <c r="H4" s="28">
        <v>2</v>
      </c>
      <c r="I4" s="27">
        <v>2</v>
      </c>
      <c r="J4" s="9">
        <v>2</v>
      </c>
      <c r="K4" s="28">
        <v>2</v>
      </c>
      <c r="L4" s="27">
        <v>2</v>
      </c>
      <c r="M4" s="9">
        <v>4</v>
      </c>
      <c r="N4" s="9">
        <v>2</v>
      </c>
      <c r="O4" s="9">
        <v>5</v>
      </c>
      <c r="P4" s="9">
        <v>7</v>
      </c>
      <c r="Q4" s="28">
        <v>9</v>
      </c>
      <c r="R4" s="27">
        <v>6</v>
      </c>
      <c r="S4" s="9">
        <v>6</v>
      </c>
      <c r="T4" s="9">
        <v>16</v>
      </c>
      <c r="U4" s="9">
        <v>16</v>
      </c>
      <c r="V4" s="28">
        <v>16</v>
      </c>
      <c r="W4" s="12">
        <f t="shared" si="0"/>
        <v>101</v>
      </c>
      <c r="X4" s="12">
        <f>SUM(LARGE(F4:V4,{1,2,3}))</f>
        <v>48</v>
      </c>
      <c r="Y4" s="12">
        <f t="shared" si="1"/>
        <v>53</v>
      </c>
    </row>
    <row r="5" spans="1:25" ht="15" thickBot="1">
      <c r="A5" s="2">
        <v>3</v>
      </c>
      <c r="B5" s="1" t="s">
        <v>36</v>
      </c>
      <c r="C5" s="1">
        <v>2761</v>
      </c>
      <c r="D5" s="1" t="s">
        <v>30</v>
      </c>
      <c r="E5" s="22" t="s">
        <v>37</v>
      </c>
      <c r="F5" s="27">
        <v>6</v>
      </c>
      <c r="G5" s="9">
        <v>7</v>
      </c>
      <c r="H5" s="28">
        <v>6</v>
      </c>
      <c r="I5" s="27">
        <v>3</v>
      </c>
      <c r="J5" s="9">
        <v>3</v>
      </c>
      <c r="K5" s="28">
        <v>3</v>
      </c>
      <c r="L5" s="27">
        <v>8</v>
      </c>
      <c r="M5" s="9">
        <v>9</v>
      </c>
      <c r="N5" s="9">
        <v>6</v>
      </c>
      <c r="O5" s="9">
        <v>8</v>
      </c>
      <c r="P5" s="9">
        <v>8</v>
      </c>
      <c r="Q5" s="28">
        <v>6</v>
      </c>
      <c r="R5" s="27">
        <v>8</v>
      </c>
      <c r="S5" s="9">
        <v>7</v>
      </c>
      <c r="T5" s="9">
        <v>6</v>
      </c>
      <c r="U5" s="9">
        <v>5</v>
      </c>
      <c r="V5" s="28">
        <v>7</v>
      </c>
      <c r="W5" s="12">
        <f t="shared" si="0"/>
        <v>106</v>
      </c>
      <c r="X5" s="12">
        <f>SUM(LARGE(F5:V5,{1,2,3}))</f>
        <v>25</v>
      </c>
      <c r="Y5" s="12">
        <f t="shared" si="1"/>
        <v>81</v>
      </c>
    </row>
    <row r="6" spans="1:25" ht="15" thickBot="1">
      <c r="A6" s="2">
        <v>4</v>
      </c>
      <c r="B6" s="1" t="s">
        <v>20</v>
      </c>
      <c r="C6" s="1">
        <v>4140</v>
      </c>
      <c r="D6" s="1" t="s">
        <v>21</v>
      </c>
      <c r="E6" s="22" t="s">
        <v>22</v>
      </c>
      <c r="F6" s="27">
        <v>4</v>
      </c>
      <c r="G6" s="9">
        <v>3</v>
      </c>
      <c r="H6" s="28">
        <v>1</v>
      </c>
      <c r="I6" s="27">
        <v>16</v>
      </c>
      <c r="J6" s="9">
        <v>16</v>
      </c>
      <c r="K6" s="28">
        <v>16</v>
      </c>
      <c r="L6" s="27">
        <v>16</v>
      </c>
      <c r="M6" s="9">
        <v>3</v>
      </c>
      <c r="N6" s="9">
        <v>16</v>
      </c>
      <c r="O6" s="9">
        <v>6</v>
      </c>
      <c r="P6" s="9">
        <v>16</v>
      </c>
      <c r="Q6" s="28">
        <v>16</v>
      </c>
      <c r="R6" s="27">
        <v>2</v>
      </c>
      <c r="S6" s="9">
        <v>2</v>
      </c>
      <c r="T6" s="9">
        <v>1</v>
      </c>
      <c r="U6" s="9">
        <v>1</v>
      </c>
      <c r="V6" s="28">
        <v>1</v>
      </c>
      <c r="W6" s="12">
        <f t="shared" si="0"/>
        <v>136</v>
      </c>
      <c r="X6" s="12">
        <f>SUM(LARGE(F6:V6,{1,2,3}))</f>
        <v>48</v>
      </c>
      <c r="Y6" s="12">
        <f t="shared" si="1"/>
        <v>88</v>
      </c>
    </row>
    <row r="7" spans="1:25" ht="15" thickBot="1">
      <c r="A7" s="2">
        <v>5</v>
      </c>
      <c r="B7" s="1" t="s">
        <v>38</v>
      </c>
      <c r="C7" s="1">
        <v>2019</v>
      </c>
      <c r="D7" s="1" t="s">
        <v>30</v>
      </c>
      <c r="E7" s="22" t="s">
        <v>39</v>
      </c>
      <c r="F7" s="27">
        <v>8</v>
      </c>
      <c r="G7" s="9">
        <v>5</v>
      </c>
      <c r="H7" s="28">
        <v>4</v>
      </c>
      <c r="I7" s="27">
        <v>16</v>
      </c>
      <c r="J7" s="9">
        <v>16</v>
      </c>
      <c r="K7" s="28">
        <v>16</v>
      </c>
      <c r="L7" s="27">
        <v>7</v>
      </c>
      <c r="M7" s="9">
        <v>8</v>
      </c>
      <c r="N7" s="9">
        <v>3</v>
      </c>
      <c r="O7" s="9">
        <v>7</v>
      </c>
      <c r="P7" s="9">
        <v>9</v>
      </c>
      <c r="Q7" s="28">
        <v>10</v>
      </c>
      <c r="R7" s="27">
        <v>4</v>
      </c>
      <c r="S7" s="9">
        <v>5</v>
      </c>
      <c r="T7" s="9">
        <v>7</v>
      </c>
      <c r="U7" s="9">
        <v>7</v>
      </c>
      <c r="V7" s="28">
        <v>6</v>
      </c>
      <c r="W7" s="12">
        <f t="shared" si="0"/>
        <v>138</v>
      </c>
      <c r="X7" s="12">
        <f>SUM(LARGE(F7:V7,{1,2,3}))</f>
        <v>48</v>
      </c>
      <c r="Y7" s="12">
        <f t="shared" si="1"/>
        <v>90</v>
      </c>
    </row>
    <row r="8" spans="1:25" ht="25" thickBot="1">
      <c r="A8" s="2">
        <v>6</v>
      </c>
      <c r="B8" s="1" t="s">
        <v>34</v>
      </c>
      <c r="C8" s="1">
        <v>3939</v>
      </c>
      <c r="D8" s="1" t="s">
        <v>15</v>
      </c>
      <c r="E8" s="22" t="s">
        <v>35</v>
      </c>
      <c r="F8" s="27">
        <v>11</v>
      </c>
      <c r="G8" s="9">
        <v>8</v>
      </c>
      <c r="H8" s="28">
        <v>11</v>
      </c>
      <c r="I8" s="27">
        <v>16</v>
      </c>
      <c r="J8" s="9">
        <v>16</v>
      </c>
      <c r="K8" s="28">
        <v>16</v>
      </c>
      <c r="L8" s="27">
        <v>3</v>
      </c>
      <c r="M8" s="9">
        <v>7</v>
      </c>
      <c r="N8" s="9">
        <v>11</v>
      </c>
      <c r="O8" s="9">
        <v>2</v>
      </c>
      <c r="P8" s="9">
        <v>6</v>
      </c>
      <c r="Q8" s="28">
        <v>3</v>
      </c>
      <c r="R8" s="27">
        <v>7</v>
      </c>
      <c r="S8" s="9">
        <v>8</v>
      </c>
      <c r="T8" s="9">
        <v>4</v>
      </c>
      <c r="U8" s="9">
        <v>6</v>
      </c>
      <c r="V8" s="28">
        <v>5</v>
      </c>
      <c r="W8" s="12">
        <f t="shared" si="0"/>
        <v>140</v>
      </c>
      <c r="X8" s="12">
        <f>SUM(LARGE(F8:V8,{1,2,3}))</f>
        <v>48</v>
      </c>
      <c r="Y8" s="12">
        <f t="shared" si="1"/>
        <v>92</v>
      </c>
    </row>
    <row r="9" spans="1:25" ht="25" thickBot="1">
      <c r="A9" s="2">
        <v>7</v>
      </c>
      <c r="B9" s="1" t="s">
        <v>29</v>
      </c>
      <c r="C9" s="1">
        <v>3778</v>
      </c>
      <c r="D9" s="1" t="s">
        <v>30</v>
      </c>
      <c r="E9" s="22" t="s">
        <v>31</v>
      </c>
      <c r="F9" s="27">
        <v>7</v>
      </c>
      <c r="G9" s="9">
        <v>4</v>
      </c>
      <c r="H9" s="28">
        <v>7</v>
      </c>
      <c r="I9" s="27">
        <v>1</v>
      </c>
      <c r="J9" s="9">
        <v>1</v>
      </c>
      <c r="K9" s="28">
        <v>1</v>
      </c>
      <c r="L9" s="27">
        <v>6</v>
      </c>
      <c r="M9" s="9">
        <v>4</v>
      </c>
      <c r="N9" s="9">
        <v>8</v>
      </c>
      <c r="O9" s="9">
        <v>9</v>
      </c>
      <c r="P9" s="9">
        <v>5</v>
      </c>
      <c r="Q9" s="28">
        <v>7</v>
      </c>
      <c r="R9" s="27">
        <v>16</v>
      </c>
      <c r="S9" s="9">
        <v>16</v>
      </c>
      <c r="T9" s="9">
        <v>16</v>
      </c>
      <c r="U9" s="9">
        <v>16</v>
      </c>
      <c r="V9" s="28">
        <v>16</v>
      </c>
      <c r="W9" s="12">
        <f t="shared" si="0"/>
        <v>140</v>
      </c>
      <c r="X9" s="12">
        <f>SUM(LARGE(F9:V9,{1,2,3}))</f>
        <v>48</v>
      </c>
      <c r="Y9" s="12">
        <f t="shared" si="1"/>
        <v>92</v>
      </c>
    </row>
    <row r="10" spans="1:25" ht="25" thickBot="1">
      <c r="A10" s="2">
        <v>8</v>
      </c>
      <c r="B10" s="1" t="s">
        <v>32</v>
      </c>
      <c r="C10" s="1">
        <v>2728</v>
      </c>
      <c r="D10" s="1" t="s">
        <v>18</v>
      </c>
      <c r="E10" s="22" t="s">
        <v>33</v>
      </c>
      <c r="F10" s="27">
        <v>16</v>
      </c>
      <c r="G10" s="9">
        <v>16</v>
      </c>
      <c r="H10" s="28">
        <v>16</v>
      </c>
      <c r="I10" s="27">
        <v>16</v>
      </c>
      <c r="J10" s="9">
        <v>16</v>
      </c>
      <c r="K10" s="28">
        <v>16</v>
      </c>
      <c r="L10" s="27">
        <v>9</v>
      </c>
      <c r="M10" s="9">
        <v>5</v>
      </c>
      <c r="N10" s="9">
        <v>5</v>
      </c>
      <c r="O10" s="9">
        <v>10</v>
      </c>
      <c r="P10" s="9">
        <v>4</v>
      </c>
      <c r="Q10" s="28">
        <v>5</v>
      </c>
      <c r="R10" s="27">
        <v>5</v>
      </c>
      <c r="S10" s="9">
        <v>3</v>
      </c>
      <c r="T10" s="9">
        <v>5</v>
      </c>
      <c r="U10" s="9">
        <v>2</v>
      </c>
      <c r="V10" s="28">
        <v>3</v>
      </c>
      <c r="W10" s="12">
        <f t="shared" si="0"/>
        <v>152</v>
      </c>
      <c r="X10" s="12">
        <f>SUM(LARGE(F10:V10,{1,2,3}))</f>
        <v>48</v>
      </c>
      <c r="Y10" s="12">
        <f t="shared" si="1"/>
        <v>104</v>
      </c>
    </row>
    <row r="11" spans="1:25" ht="25" thickBot="1">
      <c r="A11" s="2">
        <v>9</v>
      </c>
      <c r="B11" s="1" t="s">
        <v>49</v>
      </c>
      <c r="C11" s="1">
        <v>1964</v>
      </c>
      <c r="D11" s="1" t="s">
        <v>15</v>
      </c>
      <c r="E11" s="22" t="s">
        <v>50</v>
      </c>
      <c r="F11" s="27">
        <v>16</v>
      </c>
      <c r="G11" s="9">
        <v>16</v>
      </c>
      <c r="H11" s="28">
        <v>16</v>
      </c>
      <c r="I11" s="27">
        <v>16</v>
      </c>
      <c r="J11" s="9">
        <v>16</v>
      </c>
      <c r="K11" s="28">
        <v>16</v>
      </c>
      <c r="L11" s="27">
        <v>1</v>
      </c>
      <c r="M11" s="9">
        <v>1</v>
      </c>
      <c r="N11" s="9">
        <v>1</v>
      </c>
      <c r="O11" s="9">
        <v>1</v>
      </c>
      <c r="P11" s="9">
        <v>1</v>
      </c>
      <c r="Q11" s="28">
        <v>2</v>
      </c>
      <c r="R11" s="27">
        <v>16</v>
      </c>
      <c r="S11" s="9">
        <v>16</v>
      </c>
      <c r="T11" s="9">
        <v>16</v>
      </c>
      <c r="U11" s="9">
        <v>16</v>
      </c>
      <c r="V11" s="28">
        <v>16</v>
      </c>
      <c r="W11" s="12">
        <f t="shared" si="0"/>
        <v>183</v>
      </c>
      <c r="X11" s="12">
        <f>SUM(LARGE(F11:V11,{1,2,3}))</f>
        <v>48</v>
      </c>
      <c r="Y11" s="12">
        <f t="shared" si="1"/>
        <v>135</v>
      </c>
    </row>
    <row r="12" spans="1:25" ht="37" thickBot="1">
      <c r="A12" s="2">
        <v>10</v>
      </c>
      <c r="B12" s="1" t="s">
        <v>42</v>
      </c>
      <c r="C12" s="1">
        <v>3707</v>
      </c>
      <c r="D12" s="1" t="s">
        <v>15</v>
      </c>
      <c r="E12" s="22" t="s">
        <v>43</v>
      </c>
      <c r="F12" s="27">
        <v>16</v>
      </c>
      <c r="G12" s="9">
        <v>16</v>
      </c>
      <c r="H12" s="28">
        <v>16</v>
      </c>
      <c r="I12" s="27">
        <v>16</v>
      </c>
      <c r="J12" s="9">
        <v>16</v>
      </c>
      <c r="K12" s="28">
        <v>16</v>
      </c>
      <c r="L12" s="27">
        <v>16</v>
      </c>
      <c r="M12" s="9">
        <v>16</v>
      </c>
      <c r="N12" s="9">
        <v>16</v>
      </c>
      <c r="O12" s="9">
        <v>16</v>
      </c>
      <c r="P12" s="9">
        <v>16</v>
      </c>
      <c r="Q12" s="28">
        <v>16</v>
      </c>
      <c r="R12" s="27">
        <v>3</v>
      </c>
      <c r="S12" s="9">
        <v>1</v>
      </c>
      <c r="T12" s="9">
        <v>2</v>
      </c>
      <c r="U12" s="9">
        <v>4</v>
      </c>
      <c r="V12" s="28">
        <v>2</v>
      </c>
      <c r="W12" s="12">
        <f t="shared" si="0"/>
        <v>204</v>
      </c>
      <c r="X12" s="12">
        <f>SUM(LARGE(F12:V12,{1,2,3}))</f>
        <v>48</v>
      </c>
      <c r="Y12" s="12">
        <f t="shared" si="1"/>
        <v>156</v>
      </c>
    </row>
    <row r="13" spans="1:25" ht="15" thickBot="1">
      <c r="A13" s="2">
        <v>11</v>
      </c>
      <c r="B13" s="1" t="s">
        <v>101</v>
      </c>
      <c r="C13" s="1">
        <v>3707</v>
      </c>
      <c r="D13" s="1" t="s">
        <v>15</v>
      </c>
      <c r="E13" s="22" t="s">
        <v>102</v>
      </c>
      <c r="F13" s="27">
        <v>16</v>
      </c>
      <c r="G13" s="9">
        <v>16</v>
      </c>
      <c r="H13" s="28">
        <v>16</v>
      </c>
      <c r="I13" s="27">
        <v>16</v>
      </c>
      <c r="J13" s="9">
        <v>16</v>
      </c>
      <c r="K13" s="28">
        <v>16</v>
      </c>
      <c r="L13" s="27">
        <v>4</v>
      </c>
      <c r="M13" s="9">
        <v>16</v>
      </c>
      <c r="N13" s="9">
        <v>4</v>
      </c>
      <c r="O13" s="9">
        <v>16</v>
      </c>
      <c r="P13" s="9">
        <v>2</v>
      </c>
      <c r="Q13" s="28">
        <v>1</v>
      </c>
      <c r="R13" s="27">
        <v>16</v>
      </c>
      <c r="S13" s="9">
        <v>16</v>
      </c>
      <c r="T13" s="9">
        <v>16</v>
      </c>
      <c r="U13" s="9">
        <v>16</v>
      </c>
      <c r="V13" s="28">
        <v>16</v>
      </c>
      <c r="W13" s="12">
        <f t="shared" si="0"/>
        <v>219</v>
      </c>
      <c r="X13" s="12">
        <f>SUM(LARGE(F13:V13,{1,2,3}))</f>
        <v>48</v>
      </c>
      <c r="Y13" s="12">
        <f t="shared" si="1"/>
        <v>171</v>
      </c>
    </row>
    <row r="14" spans="1:25" ht="25" thickBot="1">
      <c r="A14" s="2">
        <v>12</v>
      </c>
      <c r="B14" s="1" t="s">
        <v>70</v>
      </c>
      <c r="C14" s="1">
        <v>3207</v>
      </c>
      <c r="D14" s="1" t="s">
        <v>15</v>
      </c>
      <c r="E14" s="22" t="s">
        <v>71</v>
      </c>
      <c r="F14" s="27">
        <v>16</v>
      </c>
      <c r="G14" s="9">
        <v>16</v>
      </c>
      <c r="H14" s="28">
        <v>16</v>
      </c>
      <c r="I14" s="27">
        <v>16</v>
      </c>
      <c r="J14" s="9">
        <v>16</v>
      </c>
      <c r="K14" s="28">
        <v>16</v>
      </c>
      <c r="L14" s="27">
        <v>10</v>
      </c>
      <c r="M14" s="9">
        <v>10</v>
      </c>
      <c r="N14" s="9">
        <v>9</v>
      </c>
      <c r="O14" s="9">
        <v>4</v>
      </c>
      <c r="P14" s="9">
        <v>10</v>
      </c>
      <c r="Q14" s="28">
        <v>8</v>
      </c>
      <c r="R14" s="27">
        <v>16</v>
      </c>
      <c r="S14" s="9">
        <v>16</v>
      </c>
      <c r="T14" s="9">
        <v>16</v>
      </c>
      <c r="U14" s="9">
        <v>16</v>
      </c>
      <c r="V14" s="28">
        <v>16</v>
      </c>
      <c r="W14" s="12">
        <f t="shared" si="0"/>
        <v>227</v>
      </c>
      <c r="X14" s="12">
        <f>SUM(LARGE(F14:V14,{1,2,3}))</f>
        <v>48</v>
      </c>
      <c r="Y14" s="12">
        <f t="shared" si="1"/>
        <v>179</v>
      </c>
    </row>
    <row r="15" spans="1:25" ht="25" thickBot="1">
      <c r="A15" s="2">
        <v>13</v>
      </c>
      <c r="B15" s="1" t="s">
        <v>14</v>
      </c>
      <c r="C15" s="1">
        <v>2515</v>
      </c>
      <c r="D15" s="1" t="s">
        <v>15</v>
      </c>
      <c r="E15" s="22" t="s">
        <v>16</v>
      </c>
      <c r="F15" s="27">
        <v>3</v>
      </c>
      <c r="G15" s="9">
        <v>6</v>
      </c>
      <c r="H15" s="28">
        <v>5</v>
      </c>
      <c r="I15" s="27">
        <v>16</v>
      </c>
      <c r="J15" s="9">
        <v>16</v>
      </c>
      <c r="K15" s="28">
        <v>16</v>
      </c>
      <c r="L15" s="27">
        <v>16</v>
      </c>
      <c r="M15" s="9">
        <v>16</v>
      </c>
      <c r="N15" s="9">
        <v>16</v>
      </c>
      <c r="O15" s="9">
        <v>16</v>
      </c>
      <c r="P15" s="9">
        <v>16</v>
      </c>
      <c r="Q15" s="28">
        <v>16</v>
      </c>
      <c r="R15" s="27">
        <v>16</v>
      </c>
      <c r="S15" s="9">
        <v>16</v>
      </c>
      <c r="T15" s="9">
        <v>16</v>
      </c>
      <c r="U15" s="9">
        <v>16</v>
      </c>
      <c r="V15" s="28">
        <v>16</v>
      </c>
      <c r="W15" s="12">
        <f t="shared" si="0"/>
        <v>238</v>
      </c>
      <c r="X15" s="12">
        <f>SUM(LARGE(F15:V15,{1,2,3}))</f>
        <v>48</v>
      </c>
      <c r="Y15" s="12">
        <f t="shared" si="1"/>
        <v>190</v>
      </c>
    </row>
    <row r="16" spans="1:25" ht="15" thickBot="1">
      <c r="A16" s="2">
        <v>14</v>
      </c>
      <c r="B16" s="1" t="s">
        <v>40</v>
      </c>
      <c r="C16" s="1">
        <v>2947</v>
      </c>
      <c r="D16" s="1" t="s">
        <v>30</v>
      </c>
      <c r="E16" s="22" t="s">
        <v>41</v>
      </c>
      <c r="F16" s="27">
        <v>5</v>
      </c>
      <c r="G16" s="9">
        <v>9</v>
      </c>
      <c r="H16" s="28">
        <v>8</v>
      </c>
      <c r="I16" s="27">
        <v>16</v>
      </c>
      <c r="J16" s="9">
        <v>16</v>
      </c>
      <c r="K16" s="28">
        <v>16</v>
      </c>
      <c r="L16" s="27">
        <v>16</v>
      </c>
      <c r="M16" s="9">
        <v>16</v>
      </c>
      <c r="N16" s="9">
        <v>16</v>
      </c>
      <c r="O16" s="9">
        <v>16</v>
      </c>
      <c r="P16" s="9">
        <v>16</v>
      </c>
      <c r="Q16" s="28">
        <v>16</v>
      </c>
      <c r="R16" s="27">
        <v>16</v>
      </c>
      <c r="S16" s="9">
        <v>16</v>
      </c>
      <c r="T16" s="9">
        <v>16</v>
      </c>
      <c r="U16" s="9">
        <v>16</v>
      </c>
      <c r="V16" s="28">
        <v>16</v>
      </c>
      <c r="W16" s="12">
        <f t="shared" si="0"/>
        <v>246</v>
      </c>
      <c r="X16" s="12">
        <f>SUM(LARGE(F16:V16,{1,2,3}))</f>
        <v>48</v>
      </c>
      <c r="Y16" s="12">
        <f t="shared" si="1"/>
        <v>198</v>
      </c>
    </row>
    <row r="17" spans="1:25" ht="15" thickBot="1">
      <c r="A17" s="3">
        <v>15</v>
      </c>
      <c r="B17" s="4" t="s">
        <v>67</v>
      </c>
      <c r="C17" s="4">
        <v>3470</v>
      </c>
      <c r="D17" s="4" t="s">
        <v>30</v>
      </c>
      <c r="E17" s="23" t="s">
        <v>68</v>
      </c>
      <c r="F17" s="29">
        <v>9</v>
      </c>
      <c r="G17" s="11">
        <v>10</v>
      </c>
      <c r="H17" s="30">
        <v>9</v>
      </c>
      <c r="I17" s="29">
        <v>16</v>
      </c>
      <c r="J17" s="11">
        <v>16</v>
      </c>
      <c r="K17" s="30">
        <v>16</v>
      </c>
      <c r="L17" s="29">
        <v>16</v>
      </c>
      <c r="M17" s="11">
        <v>16</v>
      </c>
      <c r="N17" s="11">
        <v>16</v>
      </c>
      <c r="O17" s="11">
        <v>16</v>
      </c>
      <c r="P17" s="11">
        <v>16</v>
      </c>
      <c r="Q17" s="30">
        <v>16</v>
      </c>
      <c r="R17" s="29">
        <v>16</v>
      </c>
      <c r="S17" s="11">
        <v>16</v>
      </c>
      <c r="T17" s="11">
        <v>16</v>
      </c>
      <c r="U17" s="11">
        <v>16</v>
      </c>
      <c r="V17" s="30">
        <v>16</v>
      </c>
      <c r="W17" s="21">
        <f t="shared" si="0"/>
        <v>252</v>
      </c>
      <c r="X17" s="21">
        <f>SUM(LARGE(F17:V17,{1,2,3}))</f>
        <v>48</v>
      </c>
      <c r="Y17" s="21">
        <f t="shared" si="1"/>
        <v>204</v>
      </c>
    </row>
  </sheetData>
  <sortState ref="B3:Y17">
    <sortCondition ref="Y3:Y17"/>
  </sortState>
  <mergeCells count="12">
    <mergeCell ref="A1:A2"/>
    <mergeCell ref="B1:B2"/>
    <mergeCell ref="C1:C2"/>
    <mergeCell ref="D1:D2"/>
    <mergeCell ref="E1:E2"/>
    <mergeCell ref="X1:X2"/>
    <mergeCell ref="Y1:Y2"/>
    <mergeCell ref="F1:H1"/>
    <mergeCell ref="I1:K1"/>
    <mergeCell ref="L1:Q1"/>
    <mergeCell ref="R1:V1"/>
    <mergeCell ref="W1:W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opLeftCell="S1" workbookViewId="0">
      <selection activeCell="G47" sqref="G47"/>
    </sheetView>
  </sheetViews>
  <sheetFormatPr baseColWidth="10" defaultColWidth="8.83203125" defaultRowHeight="14" x14ac:dyDescent="0"/>
  <cols>
    <col min="2" max="2" width="12.1640625" customWidth="1"/>
    <col min="5" max="5" width="11" customWidth="1"/>
    <col min="6" max="29" width="9.1640625" customWidth="1"/>
  </cols>
  <sheetData>
    <row r="1" spans="1:41" ht="15" customHeight="1">
      <c r="A1" s="53" t="s">
        <v>0</v>
      </c>
      <c r="B1" s="55" t="s">
        <v>1</v>
      </c>
      <c r="C1" s="55" t="s">
        <v>53</v>
      </c>
      <c r="D1" s="55" t="s">
        <v>2</v>
      </c>
      <c r="E1" s="57" t="s">
        <v>52</v>
      </c>
      <c r="F1" s="59" t="s">
        <v>56</v>
      </c>
      <c r="G1" s="60"/>
      <c r="H1" s="60"/>
      <c r="I1" s="60"/>
      <c r="J1" s="60"/>
      <c r="K1" s="60"/>
      <c r="L1" s="61"/>
      <c r="M1" s="63" t="s">
        <v>30</v>
      </c>
      <c r="N1" s="63"/>
      <c r="O1" s="63"/>
      <c r="P1" s="62" t="s">
        <v>69</v>
      </c>
      <c r="Q1" s="63"/>
      <c r="R1" s="64"/>
      <c r="S1" s="47" t="s">
        <v>15</v>
      </c>
      <c r="T1" s="47"/>
      <c r="U1" s="47"/>
      <c r="V1" s="47"/>
      <c r="W1" s="47"/>
      <c r="X1" s="47"/>
      <c r="Y1" s="65" t="s">
        <v>51</v>
      </c>
      <c r="Z1" s="66"/>
      <c r="AA1" s="66"/>
      <c r="AB1" s="66"/>
      <c r="AC1" s="67"/>
      <c r="AD1" s="46" t="s">
        <v>72</v>
      </c>
      <c r="AE1" s="47"/>
      <c r="AF1" s="47"/>
      <c r="AG1" s="47"/>
      <c r="AH1" s="47"/>
      <c r="AI1" s="47"/>
      <c r="AJ1" s="47"/>
      <c r="AK1" s="47"/>
      <c r="AL1" s="48"/>
      <c r="AM1" s="49" t="s">
        <v>55</v>
      </c>
      <c r="AN1" s="51" t="s">
        <v>54</v>
      </c>
      <c r="AO1" s="49" t="s">
        <v>10</v>
      </c>
    </row>
    <row r="2" spans="1:41" ht="15" thickBot="1">
      <c r="A2" s="54"/>
      <c r="B2" s="56"/>
      <c r="C2" s="56"/>
      <c r="D2" s="56"/>
      <c r="E2" s="58"/>
      <c r="F2" s="7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6" t="s">
        <v>9</v>
      </c>
      <c r="M2" s="24" t="s">
        <v>3</v>
      </c>
      <c r="N2" s="5" t="s">
        <v>4</v>
      </c>
      <c r="O2" s="18" t="s">
        <v>5</v>
      </c>
      <c r="P2" s="7" t="s">
        <v>3</v>
      </c>
      <c r="Q2" s="5" t="s">
        <v>4</v>
      </c>
      <c r="R2" s="6" t="s">
        <v>5</v>
      </c>
      <c r="S2" s="24" t="s">
        <v>3</v>
      </c>
      <c r="T2" s="5" t="s">
        <v>4</v>
      </c>
      <c r="U2" s="5" t="s">
        <v>5</v>
      </c>
      <c r="V2" s="5" t="s">
        <v>6</v>
      </c>
      <c r="W2" s="5" t="s">
        <v>7</v>
      </c>
      <c r="X2" s="18" t="s">
        <v>8</v>
      </c>
      <c r="Y2" s="7" t="s">
        <v>3</v>
      </c>
      <c r="Z2" s="5" t="s">
        <v>4</v>
      </c>
      <c r="AA2" s="5" t="s">
        <v>5</v>
      </c>
      <c r="AB2" s="5" t="s">
        <v>6</v>
      </c>
      <c r="AC2" s="6" t="s">
        <v>7</v>
      </c>
      <c r="AD2" s="7" t="s">
        <v>3</v>
      </c>
      <c r="AE2" s="5" t="s">
        <v>4</v>
      </c>
      <c r="AF2" s="5" t="s">
        <v>5</v>
      </c>
      <c r="AG2" s="18" t="s">
        <v>6</v>
      </c>
      <c r="AH2" s="5" t="s">
        <v>7</v>
      </c>
      <c r="AI2" s="5" t="s">
        <v>8</v>
      </c>
      <c r="AJ2" s="5" t="s">
        <v>9</v>
      </c>
      <c r="AK2" s="5" t="s">
        <v>73</v>
      </c>
      <c r="AL2" s="6" t="s">
        <v>74</v>
      </c>
      <c r="AM2" s="50"/>
      <c r="AN2" s="52"/>
      <c r="AO2" s="50"/>
    </row>
    <row r="3" spans="1:41" ht="25" thickBot="1">
      <c r="A3" s="16">
        <v>1</v>
      </c>
      <c r="B3" s="14" t="s">
        <v>11</v>
      </c>
      <c r="C3" s="14">
        <v>3729</v>
      </c>
      <c r="D3" s="14" t="s">
        <v>12</v>
      </c>
      <c r="E3" s="36" t="s">
        <v>13</v>
      </c>
      <c r="F3" s="20">
        <v>4</v>
      </c>
      <c r="G3" s="15">
        <v>3</v>
      </c>
      <c r="H3" s="15">
        <v>13</v>
      </c>
      <c r="I3" s="15">
        <v>14</v>
      </c>
      <c r="J3" s="15">
        <v>7</v>
      </c>
      <c r="K3" s="15">
        <v>9</v>
      </c>
      <c r="L3" s="38">
        <v>10</v>
      </c>
      <c r="M3" s="37">
        <v>2</v>
      </c>
      <c r="N3" s="15">
        <v>2</v>
      </c>
      <c r="O3" s="19">
        <v>2</v>
      </c>
      <c r="P3" s="20">
        <v>2</v>
      </c>
      <c r="Q3" s="15">
        <v>2</v>
      </c>
      <c r="R3" s="38">
        <v>2</v>
      </c>
      <c r="S3" s="37">
        <v>2</v>
      </c>
      <c r="T3" s="15">
        <v>4</v>
      </c>
      <c r="U3" s="15">
        <v>2</v>
      </c>
      <c r="V3" s="15">
        <v>5</v>
      </c>
      <c r="W3" s="15">
        <v>7</v>
      </c>
      <c r="X3" s="19">
        <v>9</v>
      </c>
      <c r="Y3" s="20">
        <v>6</v>
      </c>
      <c r="Z3" s="15">
        <v>6</v>
      </c>
      <c r="AA3" s="15" t="s">
        <v>99</v>
      </c>
      <c r="AB3" s="15" t="s">
        <v>99</v>
      </c>
      <c r="AC3" s="19" t="s">
        <v>99</v>
      </c>
      <c r="AD3" s="41">
        <v>4</v>
      </c>
      <c r="AE3" s="39">
        <v>8</v>
      </c>
      <c r="AF3" s="39" t="s">
        <v>82</v>
      </c>
      <c r="AG3" s="39">
        <v>6</v>
      </c>
      <c r="AH3" s="39">
        <v>8</v>
      </c>
      <c r="AI3" s="39" t="s">
        <v>83</v>
      </c>
      <c r="AJ3" s="39">
        <v>4</v>
      </c>
      <c r="AK3" s="39" t="s">
        <v>84</v>
      </c>
      <c r="AL3" s="40">
        <v>17</v>
      </c>
      <c r="AM3" s="12">
        <f>SUM(F3:AL3)</f>
        <v>160</v>
      </c>
      <c r="AN3" s="12">
        <f>SUM(LARGE(F3:AL3,{1,2,3,4}))</f>
        <v>54</v>
      </c>
      <c r="AO3" s="12">
        <f t="shared" ref="AO3:AO35" si="0">AM3-AN3</f>
        <v>106</v>
      </c>
    </row>
    <row r="4" spans="1:41" ht="25" thickBot="1">
      <c r="A4" s="2">
        <v>2</v>
      </c>
      <c r="B4" s="1" t="s">
        <v>23</v>
      </c>
      <c r="C4" s="1">
        <v>2577</v>
      </c>
      <c r="D4" s="1" t="s">
        <v>24</v>
      </c>
      <c r="E4" s="22" t="s">
        <v>25</v>
      </c>
      <c r="F4" s="27">
        <v>34</v>
      </c>
      <c r="G4" s="9">
        <v>34</v>
      </c>
      <c r="H4" s="9">
        <v>34</v>
      </c>
      <c r="I4" s="9">
        <v>34</v>
      </c>
      <c r="J4" s="9">
        <v>34</v>
      </c>
      <c r="K4" s="9">
        <v>34</v>
      </c>
      <c r="L4" s="28">
        <v>34</v>
      </c>
      <c r="M4" s="25">
        <v>1</v>
      </c>
      <c r="N4" s="9">
        <v>1</v>
      </c>
      <c r="O4" s="10">
        <v>3</v>
      </c>
      <c r="P4" s="27">
        <v>34</v>
      </c>
      <c r="Q4" s="9">
        <v>34</v>
      </c>
      <c r="R4" s="28">
        <v>34</v>
      </c>
      <c r="S4" s="25">
        <v>5</v>
      </c>
      <c r="T4" s="9">
        <v>6</v>
      </c>
      <c r="U4" s="9">
        <v>11</v>
      </c>
      <c r="V4" s="9">
        <v>3</v>
      </c>
      <c r="W4" s="9">
        <v>3</v>
      </c>
      <c r="X4" s="10">
        <v>4</v>
      </c>
      <c r="Y4" s="27">
        <v>1</v>
      </c>
      <c r="Z4" s="9">
        <v>4</v>
      </c>
      <c r="AA4" s="9">
        <v>3</v>
      </c>
      <c r="AB4" s="9">
        <v>3</v>
      </c>
      <c r="AC4" s="10">
        <v>4</v>
      </c>
      <c r="AD4" s="27">
        <v>9</v>
      </c>
      <c r="AE4" s="9">
        <v>6</v>
      </c>
      <c r="AF4" s="9">
        <v>8</v>
      </c>
      <c r="AG4" s="9">
        <v>5</v>
      </c>
      <c r="AH4" s="9">
        <v>10</v>
      </c>
      <c r="AI4" s="9">
        <v>9</v>
      </c>
      <c r="AJ4" s="9">
        <v>13</v>
      </c>
      <c r="AK4" s="9">
        <v>4</v>
      </c>
      <c r="AL4" s="28">
        <v>5</v>
      </c>
      <c r="AM4" s="12">
        <f>SUM(F4:AL4)</f>
        <v>461</v>
      </c>
      <c r="AN4" s="12">
        <f>SUM(LARGE(F4:AL4,{1,2,3,4}))</f>
        <v>136</v>
      </c>
      <c r="AO4" s="12">
        <f t="shared" si="0"/>
        <v>325</v>
      </c>
    </row>
    <row r="5" spans="1:41" ht="37" thickBot="1">
      <c r="A5" s="2">
        <v>3</v>
      </c>
      <c r="B5" s="1" t="s">
        <v>42</v>
      </c>
      <c r="C5" s="1">
        <v>3707</v>
      </c>
      <c r="D5" s="1" t="s">
        <v>15</v>
      </c>
      <c r="E5" s="22" t="s">
        <v>43</v>
      </c>
      <c r="F5" s="27">
        <v>8</v>
      </c>
      <c r="G5" s="9">
        <v>7</v>
      </c>
      <c r="H5" s="9">
        <v>15</v>
      </c>
      <c r="I5" s="9">
        <v>11</v>
      </c>
      <c r="J5" s="9">
        <v>16</v>
      </c>
      <c r="K5" s="9">
        <v>15</v>
      </c>
      <c r="L5" s="28">
        <v>14</v>
      </c>
      <c r="M5" s="25">
        <v>34</v>
      </c>
      <c r="N5" s="9">
        <v>34</v>
      </c>
      <c r="O5" s="10">
        <v>34</v>
      </c>
      <c r="P5" s="27">
        <v>34</v>
      </c>
      <c r="Q5" s="9">
        <v>34</v>
      </c>
      <c r="R5" s="28">
        <v>34</v>
      </c>
      <c r="S5" s="25">
        <v>4</v>
      </c>
      <c r="T5" s="9">
        <v>3</v>
      </c>
      <c r="U5" s="9">
        <v>4</v>
      </c>
      <c r="V5" s="9">
        <v>6</v>
      </c>
      <c r="W5" s="9">
        <v>2</v>
      </c>
      <c r="X5" s="10">
        <v>1</v>
      </c>
      <c r="Y5" s="27">
        <v>3</v>
      </c>
      <c r="Z5" s="9">
        <v>1</v>
      </c>
      <c r="AA5" s="9">
        <v>2</v>
      </c>
      <c r="AB5" s="9">
        <v>4</v>
      </c>
      <c r="AC5" s="10">
        <v>2</v>
      </c>
      <c r="AD5" s="27">
        <v>11</v>
      </c>
      <c r="AE5" s="9">
        <v>3</v>
      </c>
      <c r="AF5" s="9">
        <v>3</v>
      </c>
      <c r="AG5" s="9">
        <v>3</v>
      </c>
      <c r="AH5" s="9">
        <v>3</v>
      </c>
      <c r="AI5" s="9">
        <v>7</v>
      </c>
      <c r="AJ5" s="9">
        <v>5</v>
      </c>
      <c r="AK5" s="9">
        <v>2</v>
      </c>
      <c r="AL5" s="28">
        <v>6</v>
      </c>
      <c r="AM5" s="12">
        <f>SUM(F5:AL5)</f>
        <v>365</v>
      </c>
      <c r="AN5" s="12">
        <f>SUM(LARGE(F5:AL5,{1,2,3,4}))</f>
        <v>136</v>
      </c>
      <c r="AO5" s="12">
        <f t="shared" si="0"/>
        <v>229</v>
      </c>
    </row>
    <row r="6" spans="1:41" ht="25" thickBot="1">
      <c r="A6" s="2">
        <v>4</v>
      </c>
      <c r="B6" s="1" t="s">
        <v>32</v>
      </c>
      <c r="C6" s="1">
        <v>2728</v>
      </c>
      <c r="D6" s="1" t="s">
        <v>18</v>
      </c>
      <c r="E6" s="22" t="s">
        <v>33</v>
      </c>
      <c r="F6" s="27">
        <v>15</v>
      </c>
      <c r="G6" s="9">
        <v>14</v>
      </c>
      <c r="H6" s="9">
        <v>14</v>
      </c>
      <c r="I6" s="9">
        <v>12</v>
      </c>
      <c r="J6" s="9">
        <v>10</v>
      </c>
      <c r="K6" s="9">
        <v>6</v>
      </c>
      <c r="L6" s="28">
        <v>8</v>
      </c>
      <c r="M6" s="25">
        <v>34</v>
      </c>
      <c r="N6" s="9">
        <v>34</v>
      </c>
      <c r="O6" s="10">
        <v>34</v>
      </c>
      <c r="P6" s="27">
        <v>34</v>
      </c>
      <c r="Q6" s="9">
        <v>34</v>
      </c>
      <c r="R6" s="28">
        <v>34</v>
      </c>
      <c r="S6" s="25">
        <v>9</v>
      </c>
      <c r="T6" s="9">
        <v>5</v>
      </c>
      <c r="U6" s="9">
        <v>5</v>
      </c>
      <c r="V6" s="9">
        <v>10</v>
      </c>
      <c r="W6" s="9">
        <v>4</v>
      </c>
      <c r="X6" s="10">
        <v>5</v>
      </c>
      <c r="Y6" s="27">
        <v>5</v>
      </c>
      <c r="Z6" s="9">
        <v>3</v>
      </c>
      <c r="AA6" s="9">
        <v>5</v>
      </c>
      <c r="AB6" s="9">
        <v>2</v>
      </c>
      <c r="AC6" s="10">
        <v>3</v>
      </c>
      <c r="AD6" s="27">
        <v>12</v>
      </c>
      <c r="AE6" s="9">
        <v>12</v>
      </c>
      <c r="AF6" s="9">
        <v>10</v>
      </c>
      <c r="AG6" s="9">
        <v>15</v>
      </c>
      <c r="AH6" s="9">
        <v>11</v>
      </c>
      <c r="AI6" s="9" t="s">
        <v>83</v>
      </c>
      <c r="AJ6" s="9">
        <v>11</v>
      </c>
      <c r="AK6" s="9">
        <v>12</v>
      </c>
      <c r="AL6" s="28">
        <v>9</v>
      </c>
      <c r="AM6" s="12">
        <f>SUM(F6:AL6)</f>
        <v>431</v>
      </c>
      <c r="AN6" s="12">
        <f>SUM(LARGE(F6:AL6,{1,2,3,4}))</f>
        <v>136</v>
      </c>
      <c r="AO6" s="12">
        <f t="shared" si="0"/>
        <v>295</v>
      </c>
    </row>
    <row r="7" spans="1:41" ht="15" thickBot="1">
      <c r="A7" s="2">
        <v>5</v>
      </c>
      <c r="B7" s="1" t="s">
        <v>85</v>
      </c>
      <c r="C7" s="1">
        <v>4468</v>
      </c>
      <c r="D7" s="1" t="s">
        <v>86</v>
      </c>
      <c r="E7" s="22" t="s">
        <v>87</v>
      </c>
      <c r="F7" s="27">
        <v>34</v>
      </c>
      <c r="G7" s="9">
        <v>34</v>
      </c>
      <c r="H7" s="9">
        <v>34</v>
      </c>
      <c r="I7" s="9">
        <v>34</v>
      </c>
      <c r="J7" s="9">
        <v>34</v>
      </c>
      <c r="K7" s="9">
        <v>34</v>
      </c>
      <c r="L7" s="28">
        <v>34</v>
      </c>
      <c r="M7" s="25">
        <v>34</v>
      </c>
      <c r="N7" s="9">
        <v>34</v>
      </c>
      <c r="O7" s="10">
        <v>34</v>
      </c>
      <c r="P7" s="27">
        <v>34</v>
      </c>
      <c r="Q7" s="9">
        <v>34</v>
      </c>
      <c r="R7" s="28">
        <v>34</v>
      </c>
      <c r="S7" s="25">
        <v>34</v>
      </c>
      <c r="T7" s="9">
        <v>34</v>
      </c>
      <c r="U7" s="9">
        <v>34</v>
      </c>
      <c r="V7" s="9">
        <v>34</v>
      </c>
      <c r="W7" s="9">
        <v>34</v>
      </c>
      <c r="X7" s="10">
        <v>34</v>
      </c>
      <c r="Y7" s="27">
        <v>34</v>
      </c>
      <c r="Z7" s="9">
        <v>34</v>
      </c>
      <c r="AA7" s="9">
        <v>34</v>
      </c>
      <c r="AB7" s="9">
        <v>34</v>
      </c>
      <c r="AC7" s="10">
        <v>34</v>
      </c>
      <c r="AD7" s="27">
        <v>13</v>
      </c>
      <c r="AE7" s="9">
        <v>5</v>
      </c>
      <c r="AF7" s="9">
        <v>12</v>
      </c>
      <c r="AG7" s="9">
        <v>9</v>
      </c>
      <c r="AH7" s="9">
        <v>13</v>
      </c>
      <c r="AI7" s="9">
        <v>10</v>
      </c>
      <c r="AJ7" s="9">
        <v>12</v>
      </c>
      <c r="AK7" s="9">
        <v>5</v>
      </c>
      <c r="AL7" s="28">
        <v>7</v>
      </c>
      <c r="AM7" s="12"/>
      <c r="AN7" s="12"/>
      <c r="AO7" s="12"/>
    </row>
    <row r="8" spans="1:41" ht="15" thickBot="1">
      <c r="A8" s="2">
        <v>6</v>
      </c>
      <c r="B8" s="1" t="s">
        <v>88</v>
      </c>
      <c r="C8" s="1">
        <v>4444</v>
      </c>
      <c r="D8" s="1" t="s">
        <v>18</v>
      </c>
      <c r="E8" s="22" t="s">
        <v>89</v>
      </c>
      <c r="F8" s="27">
        <v>34</v>
      </c>
      <c r="G8" s="9">
        <v>34</v>
      </c>
      <c r="H8" s="9">
        <v>34</v>
      </c>
      <c r="I8" s="9">
        <v>34</v>
      </c>
      <c r="J8" s="9">
        <v>34</v>
      </c>
      <c r="K8" s="9">
        <v>34</v>
      </c>
      <c r="L8" s="28">
        <v>34</v>
      </c>
      <c r="M8" s="25">
        <v>34</v>
      </c>
      <c r="N8" s="9">
        <v>34</v>
      </c>
      <c r="O8" s="10">
        <v>34</v>
      </c>
      <c r="P8" s="27">
        <v>34</v>
      </c>
      <c r="Q8" s="9">
        <v>34</v>
      </c>
      <c r="R8" s="28">
        <v>34</v>
      </c>
      <c r="S8" s="25">
        <v>34</v>
      </c>
      <c r="T8" s="9">
        <v>34</v>
      </c>
      <c r="U8" s="9">
        <v>34</v>
      </c>
      <c r="V8" s="9">
        <v>34</v>
      </c>
      <c r="W8" s="9">
        <v>34</v>
      </c>
      <c r="X8" s="10">
        <v>34</v>
      </c>
      <c r="Y8" s="27">
        <v>34</v>
      </c>
      <c r="Z8" s="9">
        <v>34</v>
      </c>
      <c r="AA8" s="9">
        <v>34</v>
      </c>
      <c r="AB8" s="9">
        <v>34</v>
      </c>
      <c r="AC8" s="10">
        <v>34</v>
      </c>
      <c r="AD8" s="27">
        <v>7</v>
      </c>
      <c r="AE8" s="9">
        <v>10</v>
      </c>
      <c r="AF8" s="9">
        <v>11</v>
      </c>
      <c r="AG8" s="9">
        <v>7</v>
      </c>
      <c r="AH8" s="9">
        <v>16</v>
      </c>
      <c r="AI8" s="9">
        <v>11</v>
      </c>
      <c r="AJ8" s="9">
        <v>10</v>
      </c>
      <c r="AK8" s="9">
        <v>10</v>
      </c>
      <c r="AL8" s="28">
        <v>8</v>
      </c>
      <c r="AM8" s="12"/>
      <c r="AN8" s="12"/>
      <c r="AO8" s="12"/>
    </row>
    <row r="9" spans="1:41" ht="25" thickBot="1">
      <c r="A9" s="2">
        <v>7</v>
      </c>
      <c r="B9" s="1" t="s">
        <v>49</v>
      </c>
      <c r="C9" s="1">
        <v>1964</v>
      </c>
      <c r="D9" s="1" t="s">
        <v>15</v>
      </c>
      <c r="E9" s="22" t="s">
        <v>50</v>
      </c>
      <c r="F9" s="27">
        <v>2</v>
      </c>
      <c r="G9" s="9">
        <v>6</v>
      </c>
      <c r="H9" s="9">
        <v>6</v>
      </c>
      <c r="I9" s="9">
        <v>6</v>
      </c>
      <c r="J9" s="9">
        <v>5</v>
      </c>
      <c r="K9" s="9">
        <v>17</v>
      </c>
      <c r="L9" s="28">
        <v>9</v>
      </c>
      <c r="M9" s="25">
        <v>34</v>
      </c>
      <c r="N9" s="9">
        <v>34</v>
      </c>
      <c r="O9" s="10">
        <v>34</v>
      </c>
      <c r="P9" s="27">
        <v>34</v>
      </c>
      <c r="Q9" s="9">
        <v>34</v>
      </c>
      <c r="R9" s="28">
        <v>34</v>
      </c>
      <c r="S9" s="25">
        <v>1</v>
      </c>
      <c r="T9" s="9">
        <v>1</v>
      </c>
      <c r="U9" s="9">
        <v>1</v>
      </c>
      <c r="V9" s="9">
        <v>1</v>
      </c>
      <c r="W9" s="9">
        <v>1</v>
      </c>
      <c r="X9" s="10">
        <v>2</v>
      </c>
      <c r="Y9" s="27">
        <v>34</v>
      </c>
      <c r="Z9" s="9">
        <v>34</v>
      </c>
      <c r="AA9" s="9">
        <v>34</v>
      </c>
      <c r="AB9" s="9">
        <v>34</v>
      </c>
      <c r="AC9" s="10">
        <v>34</v>
      </c>
      <c r="AD9" s="27">
        <v>8</v>
      </c>
      <c r="AE9" s="9">
        <v>7</v>
      </c>
      <c r="AF9" s="9">
        <v>15</v>
      </c>
      <c r="AG9" s="9">
        <v>4</v>
      </c>
      <c r="AH9" s="9">
        <v>4</v>
      </c>
      <c r="AI9" s="9">
        <v>1</v>
      </c>
      <c r="AJ9" s="9">
        <v>8</v>
      </c>
      <c r="AK9" s="9">
        <v>9</v>
      </c>
      <c r="AL9" s="28">
        <v>1</v>
      </c>
      <c r="AM9" s="12">
        <f>SUM(F9:AL9)</f>
        <v>489</v>
      </c>
      <c r="AN9" s="12">
        <f>SUM(LARGE(F9:AL9,{1,2,3,4}))</f>
        <v>136</v>
      </c>
      <c r="AO9" s="12">
        <f t="shared" si="0"/>
        <v>353</v>
      </c>
    </row>
    <row r="10" spans="1:41" ht="15" thickBot="1">
      <c r="A10" s="2">
        <v>8</v>
      </c>
      <c r="B10" s="1" t="s">
        <v>38</v>
      </c>
      <c r="C10" s="1">
        <v>2019</v>
      </c>
      <c r="D10" s="1" t="s">
        <v>30</v>
      </c>
      <c r="E10" s="22" t="s">
        <v>39</v>
      </c>
      <c r="F10" s="27">
        <v>34</v>
      </c>
      <c r="G10" s="9">
        <v>34</v>
      </c>
      <c r="H10" s="9">
        <v>34</v>
      </c>
      <c r="I10" s="9">
        <v>34</v>
      </c>
      <c r="J10" s="9">
        <v>34</v>
      </c>
      <c r="K10" s="9">
        <v>34</v>
      </c>
      <c r="L10" s="28">
        <v>34</v>
      </c>
      <c r="M10" s="25">
        <v>8</v>
      </c>
      <c r="N10" s="9">
        <v>5</v>
      </c>
      <c r="O10" s="10">
        <v>4</v>
      </c>
      <c r="P10" s="27">
        <v>34</v>
      </c>
      <c r="Q10" s="9">
        <v>34</v>
      </c>
      <c r="R10" s="28">
        <v>34</v>
      </c>
      <c r="S10" s="25">
        <v>7</v>
      </c>
      <c r="T10" s="9">
        <v>8</v>
      </c>
      <c r="U10" s="9">
        <v>3</v>
      </c>
      <c r="V10" s="9">
        <v>7</v>
      </c>
      <c r="W10" s="9">
        <v>9</v>
      </c>
      <c r="X10" s="10">
        <v>10</v>
      </c>
      <c r="Y10" s="27">
        <v>4</v>
      </c>
      <c r="Z10" s="9">
        <v>5</v>
      </c>
      <c r="AA10" s="9">
        <v>7</v>
      </c>
      <c r="AB10" s="9">
        <v>7</v>
      </c>
      <c r="AC10" s="10">
        <v>6</v>
      </c>
      <c r="AD10" s="27">
        <v>18</v>
      </c>
      <c r="AE10" s="9">
        <v>16</v>
      </c>
      <c r="AF10" s="9">
        <v>14</v>
      </c>
      <c r="AG10" s="9">
        <v>11</v>
      </c>
      <c r="AH10" s="9">
        <v>17</v>
      </c>
      <c r="AI10" s="9">
        <v>12</v>
      </c>
      <c r="AJ10" s="9">
        <v>16</v>
      </c>
      <c r="AK10" s="9">
        <v>17</v>
      </c>
      <c r="AL10" s="28">
        <v>12</v>
      </c>
      <c r="AM10" s="12">
        <f>SUM(F10:AL10)</f>
        <v>563</v>
      </c>
      <c r="AN10" s="12">
        <f>SUM(LARGE(F10:AL10,{1,2,3,4}))</f>
        <v>136</v>
      </c>
      <c r="AO10" s="12">
        <f t="shared" si="0"/>
        <v>427</v>
      </c>
    </row>
    <row r="11" spans="1:41" ht="25" thickBot="1">
      <c r="A11" s="2">
        <v>9</v>
      </c>
      <c r="B11" s="1" t="s">
        <v>90</v>
      </c>
      <c r="C11" s="1">
        <v>4412</v>
      </c>
      <c r="D11" s="1" t="s">
        <v>86</v>
      </c>
      <c r="E11" s="22" t="s">
        <v>91</v>
      </c>
      <c r="F11" s="27">
        <v>34</v>
      </c>
      <c r="G11" s="9">
        <v>34</v>
      </c>
      <c r="H11" s="9">
        <v>34</v>
      </c>
      <c r="I11" s="9">
        <v>34</v>
      </c>
      <c r="J11" s="9">
        <v>34</v>
      </c>
      <c r="K11" s="9">
        <v>34</v>
      </c>
      <c r="L11" s="28">
        <v>34</v>
      </c>
      <c r="M11" s="25">
        <v>34</v>
      </c>
      <c r="N11" s="9">
        <v>34</v>
      </c>
      <c r="O11" s="10">
        <v>34</v>
      </c>
      <c r="P11" s="27">
        <v>34</v>
      </c>
      <c r="Q11" s="9">
        <v>34</v>
      </c>
      <c r="R11" s="28">
        <v>34</v>
      </c>
      <c r="S11" s="25">
        <v>34</v>
      </c>
      <c r="T11" s="9">
        <v>34</v>
      </c>
      <c r="U11" s="9">
        <v>34</v>
      </c>
      <c r="V11" s="9">
        <v>34</v>
      </c>
      <c r="W11" s="9">
        <v>34</v>
      </c>
      <c r="X11" s="10">
        <v>34</v>
      </c>
      <c r="Y11" s="27">
        <v>34</v>
      </c>
      <c r="Z11" s="9">
        <v>34</v>
      </c>
      <c r="AA11" s="9">
        <v>34</v>
      </c>
      <c r="AB11" s="9">
        <v>34</v>
      </c>
      <c r="AC11" s="10">
        <v>34</v>
      </c>
      <c r="AD11" s="27">
        <v>10</v>
      </c>
      <c r="AE11" s="9">
        <v>14</v>
      </c>
      <c r="AF11" s="9">
        <v>4</v>
      </c>
      <c r="AG11" s="9">
        <v>17</v>
      </c>
      <c r="AH11" s="9">
        <v>15</v>
      </c>
      <c r="AI11" s="9">
        <v>15</v>
      </c>
      <c r="AJ11" s="9">
        <v>15</v>
      </c>
      <c r="AK11" s="9">
        <v>11</v>
      </c>
      <c r="AL11" s="28">
        <v>11</v>
      </c>
      <c r="AM11" s="12"/>
      <c r="AN11" s="12"/>
      <c r="AO11" s="12"/>
    </row>
    <row r="12" spans="1:41" ht="25" thickBot="1">
      <c r="A12" s="2">
        <v>10</v>
      </c>
      <c r="B12" s="1" t="s">
        <v>34</v>
      </c>
      <c r="C12" s="1">
        <v>3939</v>
      </c>
      <c r="D12" s="1" t="s">
        <v>15</v>
      </c>
      <c r="E12" s="22" t="s">
        <v>35</v>
      </c>
      <c r="F12" s="27">
        <v>34</v>
      </c>
      <c r="G12" s="9">
        <v>34</v>
      </c>
      <c r="H12" s="9">
        <v>34</v>
      </c>
      <c r="I12" s="9">
        <v>34</v>
      </c>
      <c r="J12" s="9">
        <v>34</v>
      </c>
      <c r="K12" s="9">
        <v>34</v>
      </c>
      <c r="L12" s="28">
        <v>34</v>
      </c>
      <c r="M12" s="25">
        <v>11</v>
      </c>
      <c r="N12" s="9">
        <v>8</v>
      </c>
      <c r="O12" s="10">
        <v>11</v>
      </c>
      <c r="P12" s="27">
        <v>34</v>
      </c>
      <c r="Q12" s="9">
        <v>34</v>
      </c>
      <c r="R12" s="28">
        <v>34</v>
      </c>
      <c r="S12" s="25">
        <v>3</v>
      </c>
      <c r="T12" s="9">
        <v>7</v>
      </c>
      <c r="U12" s="9">
        <v>11</v>
      </c>
      <c r="V12" s="9">
        <v>2</v>
      </c>
      <c r="W12" s="9">
        <v>6</v>
      </c>
      <c r="X12" s="10">
        <v>3</v>
      </c>
      <c r="Y12" s="27">
        <v>7</v>
      </c>
      <c r="Z12" s="9">
        <v>8</v>
      </c>
      <c r="AA12" s="9">
        <v>4</v>
      </c>
      <c r="AB12" s="9">
        <v>6</v>
      </c>
      <c r="AC12" s="10">
        <v>5</v>
      </c>
      <c r="AD12" s="27"/>
      <c r="AE12" s="9"/>
      <c r="AF12" s="9"/>
      <c r="AG12" s="9"/>
      <c r="AH12" s="9"/>
      <c r="AI12" s="9"/>
      <c r="AJ12" s="9"/>
      <c r="AK12" s="9"/>
      <c r="AL12" s="28"/>
      <c r="AM12" s="12">
        <f t="shared" ref="AM12:AM28" si="1">SUM(F12:AL12)</f>
        <v>432</v>
      </c>
      <c r="AN12" s="12">
        <f>SUM(LARGE(F12:AL12,{1,2,3,4}))</f>
        <v>136</v>
      </c>
      <c r="AO12" s="12">
        <f t="shared" si="0"/>
        <v>296</v>
      </c>
    </row>
    <row r="13" spans="1:41" ht="15" thickBot="1">
      <c r="A13" s="2">
        <v>11</v>
      </c>
      <c r="B13" s="1" t="s">
        <v>36</v>
      </c>
      <c r="C13" s="1">
        <v>2761</v>
      </c>
      <c r="D13" s="1" t="s">
        <v>30</v>
      </c>
      <c r="E13" s="22" t="s">
        <v>37</v>
      </c>
      <c r="F13" s="27">
        <v>34</v>
      </c>
      <c r="G13" s="9">
        <v>34</v>
      </c>
      <c r="H13" s="9">
        <v>34</v>
      </c>
      <c r="I13" s="9">
        <v>34</v>
      </c>
      <c r="J13" s="9">
        <v>34</v>
      </c>
      <c r="K13" s="9">
        <v>34</v>
      </c>
      <c r="L13" s="28">
        <v>34</v>
      </c>
      <c r="M13" s="25">
        <v>6</v>
      </c>
      <c r="N13" s="9">
        <v>7</v>
      </c>
      <c r="O13" s="10">
        <v>6</v>
      </c>
      <c r="P13" s="27">
        <v>3</v>
      </c>
      <c r="Q13" s="9">
        <v>3</v>
      </c>
      <c r="R13" s="28">
        <v>3</v>
      </c>
      <c r="S13" s="25">
        <v>8</v>
      </c>
      <c r="T13" s="9">
        <v>9</v>
      </c>
      <c r="U13" s="9">
        <v>6</v>
      </c>
      <c r="V13" s="9">
        <v>8</v>
      </c>
      <c r="W13" s="9">
        <v>8</v>
      </c>
      <c r="X13" s="10">
        <v>6</v>
      </c>
      <c r="Y13" s="27">
        <v>8</v>
      </c>
      <c r="Z13" s="9">
        <v>7</v>
      </c>
      <c r="AA13" s="9">
        <v>6</v>
      </c>
      <c r="AB13" s="9">
        <v>5</v>
      </c>
      <c r="AC13" s="10">
        <v>7</v>
      </c>
      <c r="AD13" s="27">
        <v>5</v>
      </c>
      <c r="AE13" s="9">
        <v>18</v>
      </c>
      <c r="AF13" s="9">
        <v>18</v>
      </c>
      <c r="AG13" s="9">
        <v>10</v>
      </c>
      <c r="AH13" s="9">
        <v>12</v>
      </c>
      <c r="AI13" s="9">
        <v>14</v>
      </c>
      <c r="AJ13" s="9">
        <v>7</v>
      </c>
      <c r="AK13" s="9">
        <v>19</v>
      </c>
      <c r="AL13" s="28">
        <v>15</v>
      </c>
      <c r="AM13" s="12">
        <f t="shared" si="1"/>
        <v>462</v>
      </c>
      <c r="AN13" s="12">
        <f>SUM(LARGE(F13:AL13,{1,2,3,4}))</f>
        <v>136</v>
      </c>
      <c r="AO13" s="12">
        <f t="shared" si="0"/>
        <v>326</v>
      </c>
    </row>
    <row r="14" spans="1:41" ht="25" thickBot="1">
      <c r="A14" s="2">
        <v>12</v>
      </c>
      <c r="B14" s="1" t="s">
        <v>29</v>
      </c>
      <c r="C14" s="1">
        <v>3778</v>
      </c>
      <c r="D14" s="1" t="s">
        <v>30</v>
      </c>
      <c r="E14" s="22" t="s">
        <v>31</v>
      </c>
      <c r="F14" s="27">
        <v>34</v>
      </c>
      <c r="G14" s="9">
        <v>34</v>
      </c>
      <c r="H14" s="9">
        <v>34</v>
      </c>
      <c r="I14" s="9">
        <v>34</v>
      </c>
      <c r="J14" s="9">
        <v>34</v>
      </c>
      <c r="K14" s="9">
        <v>34</v>
      </c>
      <c r="L14" s="28">
        <v>34</v>
      </c>
      <c r="M14" s="25">
        <v>7</v>
      </c>
      <c r="N14" s="9">
        <v>4</v>
      </c>
      <c r="O14" s="10">
        <v>7</v>
      </c>
      <c r="P14" s="27">
        <v>1</v>
      </c>
      <c r="Q14" s="9">
        <v>1</v>
      </c>
      <c r="R14" s="28">
        <v>1</v>
      </c>
      <c r="S14" s="25">
        <v>6</v>
      </c>
      <c r="T14" s="9">
        <v>4</v>
      </c>
      <c r="U14" s="9">
        <v>8</v>
      </c>
      <c r="V14" s="9">
        <v>9</v>
      </c>
      <c r="W14" s="9">
        <v>5</v>
      </c>
      <c r="X14" s="10">
        <v>7</v>
      </c>
      <c r="Y14" s="27">
        <v>34</v>
      </c>
      <c r="Z14" s="9">
        <v>34</v>
      </c>
      <c r="AA14" s="9">
        <v>34</v>
      </c>
      <c r="AB14" s="9">
        <v>34</v>
      </c>
      <c r="AC14" s="10">
        <v>34</v>
      </c>
      <c r="AD14" s="27">
        <v>6</v>
      </c>
      <c r="AE14" s="9">
        <v>11</v>
      </c>
      <c r="AF14" s="9">
        <v>7</v>
      </c>
      <c r="AG14" s="9">
        <v>14</v>
      </c>
      <c r="AH14" s="9">
        <v>9</v>
      </c>
      <c r="AI14" s="9">
        <v>8</v>
      </c>
      <c r="AJ14" s="9">
        <v>14</v>
      </c>
      <c r="AK14" s="9">
        <v>13</v>
      </c>
      <c r="AL14" s="28">
        <v>16</v>
      </c>
      <c r="AM14" s="12">
        <f t="shared" si="1"/>
        <v>566</v>
      </c>
      <c r="AN14" s="12">
        <f>SUM(LARGE(F14:AL14,{1,2,3,4}))</f>
        <v>136</v>
      </c>
      <c r="AO14" s="12">
        <f t="shared" si="0"/>
        <v>430</v>
      </c>
    </row>
    <row r="15" spans="1:41" ht="15" thickBot="1">
      <c r="A15" s="2">
        <v>13</v>
      </c>
      <c r="B15" s="1" t="s">
        <v>20</v>
      </c>
      <c r="C15" s="1">
        <v>4140</v>
      </c>
      <c r="D15" s="1" t="s">
        <v>21</v>
      </c>
      <c r="E15" s="22" t="s">
        <v>22</v>
      </c>
      <c r="F15" s="27">
        <v>34</v>
      </c>
      <c r="G15" s="9">
        <v>34</v>
      </c>
      <c r="H15" s="9">
        <v>34</v>
      </c>
      <c r="I15" s="9">
        <v>34</v>
      </c>
      <c r="J15" s="9">
        <v>34</v>
      </c>
      <c r="K15" s="9">
        <v>34</v>
      </c>
      <c r="L15" s="28">
        <v>34</v>
      </c>
      <c r="M15" s="25">
        <v>4</v>
      </c>
      <c r="N15" s="9">
        <v>3</v>
      </c>
      <c r="O15" s="10">
        <v>1</v>
      </c>
      <c r="P15" s="27">
        <v>34</v>
      </c>
      <c r="Q15" s="9">
        <v>34</v>
      </c>
      <c r="R15" s="28">
        <v>34</v>
      </c>
      <c r="S15" s="25">
        <v>27</v>
      </c>
      <c r="T15" s="9">
        <v>27</v>
      </c>
      <c r="U15" s="9">
        <v>27</v>
      </c>
      <c r="V15" s="9">
        <v>27</v>
      </c>
      <c r="W15" s="9">
        <v>27</v>
      </c>
      <c r="X15" s="10">
        <v>27</v>
      </c>
      <c r="Y15" s="27">
        <v>2</v>
      </c>
      <c r="Z15" s="9">
        <v>2</v>
      </c>
      <c r="AA15" s="9">
        <v>1</v>
      </c>
      <c r="AB15" s="9">
        <v>1</v>
      </c>
      <c r="AC15" s="10">
        <v>1</v>
      </c>
      <c r="AD15" s="27">
        <v>15</v>
      </c>
      <c r="AE15" s="9">
        <v>15</v>
      </c>
      <c r="AF15" s="9">
        <v>1</v>
      </c>
      <c r="AG15" s="9">
        <v>2</v>
      </c>
      <c r="AH15" s="9">
        <v>1</v>
      </c>
      <c r="AI15" s="9">
        <v>3</v>
      </c>
      <c r="AJ15" s="9">
        <v>2</v>
      </c>
      <c r="AK15" s="9">
        <v>3</v>
      </c>
      <c r="AL15" s="28">
        <v>10</v>
      </c>
      <c r="AM15" s="12">
        <f t="shared" si="1"/>
        <v>569</v>
      </c>
      <c r="AN15" s="12">
        <f>SUM(LARGE(F15:AL15,{1,2,3,4}))</f>
        <v>136</v>
      </c>
      <c r="AO15" s="12">
        <f t="shared" si="0"/>
        <v>433</v>
      </c>
    </row>
    <row r="16" spans="1:41" ht="25" thickBot="1">
      <c r="A16" s="2">
        <v>14</v>
      </c>
      <c r="B16" s="1"/>
      <c r="C16" s="1">
        <v>5235</v>
      </c>
      <c r="D16" s="1" t="s">
        <v>18</v>
      </c>
      <c r="E16" s="22" t="s">
        <v>57</v>
      </c>
      <c r="F16" s="27">
        <v>3</v>
      </c>
      <c r="G16" s="9">
        <v>9</v>
      </c>
      <c r="H16" s="9">
        <v>1</v>
      </c>
      <c r="I16" s="9">
        <v>1</v>
      </c>
      <c r="J16" s="9">
        <v>6</v>
      </c>
      <c r="K16" s="9">
        <v>2</v>
      </c>
      <c r="L16" s="28">
        <v>2</v>
      </c>
      <c r="M16" s="25">
        <v>34</v>
      </c>
      <c r="N16" s="9">
        <v>34</v>
      </c>
      <c r="O16" s="10">
        <v>34</v>
      </c>
      <c r="P16" s="27">
        <v>34</v>
      </c>
      <c r="Q16" s="9">
        <v>34</v>
      </c>
      <c r="R16" s="28">
        <v>34</v>
      </c>
      <c r="S16" s="25">
        <v>34</v>
      </c>
      <c r="T16" s="9">
        <v>34</v>
      </c>
      <c r="U16" s="9">
        <v>34</v>
      </c>
      <c r="V16" s="9">
        <v>34</v>
      </c>
      <c r="W16" s="9">
        <v>34</v>
      </c>
      <c r="X16" s="10">
        <v>34</v>
      </c>
      <c r="Y16" s="27">
        <v>34</v>
      </c>
      <c r="Z16" s="9">
        <v>34</v>
      </c>
      <c r="AA16" s="9">
        <v>34</v>
      </c>
      <c r="AB16" s="9">
        <v>34</v>
      </c>
      <c r="AC16" s="10">
        <v>34</v>
      </c>
      <c r="AD16" s="27" t="s">
        <v>100</v>
      </c>
      <c r="AE16" s="9" t="s">
        <v>100</v>
      </c>
      <c r="AF16" s="9" t="s">
        <v>100</v>
      </c>
      <c r="AG16" s="9" t="s">
        <v>100</v>
      </c>
      <c r="AH16" s="9" t="s">
        <v>100</v>
      </c>
      <c r="AI16" s="9" t="s">
        <v>100</v>
      </c>
      <c r="AJ16" s="9" t="s">
        <v>100</v>
      </c>
      <c r="AK16" s="9" t="s">
        <v>100</v>
      </c>
      <c r="AL16" s="28" t="s">
        <v>100</v>
      </c>
      <c r="AM16" s="12">
        <f t="shared" si="1"/>
        <v>602</v>
      </c>
      <c r="AN16" s="12">
        <f>SUM(LARGE(F16:AL16,{1,2,3,4}))</f>
        <v>136</v>
      </c>
      <c r="AO16" s="12">
        <f t="shared" si="0"/>
        <v>466</v>
      </c>
    </row>
    <row r="17" spans="1:41" ht="15" thickBot="1">
      <c r="A17" s="2">
        <v>15</v>
      </c>
      <c r="B17" s="1" t="s">
        <v>75</v>
      </c>
      <c r="C17" s="1">
        <v>5263</v>
      </c>
      <c r="D17" s="1" t="s">
        <v>15</v>
      </c>
      <c r="E17" s="22" t="s">
        <v>58</v>
      </c>
      <c r="F17" s="27">
        <v>1</v>
      </c>
      <c r="G17" s="9">
        <v>1</v>
      </c>
      <c r="H17" s="9">
        <v>8</v>
      </c>
      <c r="I17" s="9">
        <v>2</v>
      </c>
      <c r="J17" s="9">
        <v>1</v>
      </c>
      <c r="K17" s="9">
        <v>5</v>
      </c>
      <c r="L17" s="28">
        <v>6</v>
      </c>
      <c r="M17" s="25">
        <v>34</v>
      </c>
      <c r="N17" s="9">
        <v>34</v>
      </c>
      <c r="O17" s="10">
        <v>34</v>
      </c>
      <c r="P17" s="27">
        <v>34</v>
      </c>
      <c r="Q17" s="9">
        <v>34</v>
      </c>
      <c r="R17" s="28">
        <v>34</v>
      </c>
      <c r="S17" s="25">
        <v>34</v>
      </c>
      <c r="T17" s="9">
        <v>34</v>
      </c>
      <c r="U17" s="9">
        <v>34</v>
      </c>
      <c r="V17" s="9">
        <v>34</v>
      </c>
      <c r="W17" s="9">
        <v>34</v>
      </c>
      <c r="X17" s="10">
        <v>34</v>
      </c>
      <c r="Y17" s="27">
        <v>34</v>
      </c>
      <c r="Z17" s="9">
        <v>34</v>
      </c>
      <c r="AA17" s="9">
        <v>34</v>
      </c>
      <c r="AB17" s="9">
        <v>34</v>
      </c>
      <c r="AC17" s="10">
        <v>34</v>
      </c>
      <c r="AD17" s="27">
        <v>1</v>
      </c>
      <c r="AE17" s="9">
        <v>1</v>
      </c>
      <c r="AF17" s="9">
        <v>2</v>
      </c>
      <c r="AG17" s="9">
        <v>1</v>
      </c>
      <c r="AH17" s="9">
        <v>2</v>
      </c>
      <c r="AI17" s="9">
        <v>2</v>
      </c>
      <c r="AJ17" s="9">
        <v>3</v>
      </c>
      <c r="AK17" s="9">
        <v>1</v>
      </c>
      <c r="AL17" s="28" t="s">
        <v>76</v>
      </c>
      <c r="AM17" s="12">
        <f t="shared" si="1"/>
        <v>615</v>
      </c>
      <c r="AN17" s="12">
        <f>SUM(LARGE(F17:AL17,{1,2,3,4}))</f>
        <v>136</v>
      </c>
      <c r="AO17" s="12">
        <f t="shared" si="0"/>
        <v>479</v>
      </c>
    </row>
    <row r="18" spans="1:41" ht="25" thickBot="1">
      <c r="A18" s="2">
        <v>16</v>
      </c>
      <c r="B18" s="1"/>
      <c r="C18" s="1">
        <v>4025</v>
      </c>
      <c r="D18" s="1" t="s">
        <v>59</v>
      </c>
      <c r="E18" s="22" t="s">
        <v>60</v>
      </c>
      <c r="F18" s="27">
        <v>10</v>
      </c>
      <c r="G18" s="9">
        <v>10</v>
      </c>
      <c r="H18" s="9">
        <v>2</v>
      </c>
      <c r="I18" s="9">
        <v>3</v>
      </c>
      <c r="J18" s="9">
        <v>3</v>
      </c>
      <c r="K18" s="9">
        <v>3</v>
      </c>
      <c r="L18" s="28">
        <v>4</v>
      </c>
      <c r="M18" s="25">
        <v>34</v>
      </c>
      <c r="N18" s="9">
        <v>34</v>
      </c>
      <c r="O18" s="10">
        <v>34</v>
      </c>
      <c r="P18" s="27">
        <v>34</v>
      </c>
      <c r="Q18" s="9">
        <v>34</v>
      </c>
      <c r="R18" s="28">
        <v>34</v>
      </c>
      <c r="S18" s="25">
        <v>34</v>
      </c>
      <c r="T18" s="9">
        <v>34</v>
      </c>
      <c r="U18" s="9">
        <v>34</v>
      </c>
      <c r="V18" s="9">
        <v>34</v>
      </c>
      <c r="W18" s="9">
        <v>34</v>
      </c>
      <c r="X18" s="10">
        <v>34</v>
      </c>
      <c r="Y18" s="27">
        <v>34</v>
      </c>
      <c r="Z18" s="9">
        <v>34</v>
      </c>
      <c r="AA18" s="9">
        <v>34</v>
      </c>
      <c r="AB18" s="9">
        <v>34</v>
      </c>
      <c r="AC18" s="10">
        <v>34</v>
      </c>
      <c r="AD18" s="27" t="s">
        <v>100</v>
      </c>
      <c r="AE18" s="9" t="s">
        <v>100</v>
      </c>
      <c r="AF18" s="9" t="s">
        <v>100</v>
      </c>
      <c r="AG18" s="9" t="s">
        <v>100</v>
      </c>
      <c r="AH18" s="9" t="s">
        <v>100</v>
      </c>
      <c r="AI18" s="9" t="s">
        <v>100</v>
      </c>
      <c r="AJ18" s="9" t="s">
        <v>100</v>
      </c>
      <c r="AK18" s="9" t="s">
        <v>100</v>
      </c>
      <c r="AL18" s="28" t="s">
        <v>100</v>
      </c>
      <c r="AM18" s="12">
        <f t="shared" si="1"/>
        <v>613</v>
      </c>
      <c r="AN18" s="12">
        <f>SUM(LARGE(F18:AL18,{1,2,3,4}))</f>
        <v>136</v>
      </c>
      <c r="AO18" s="12">
        <f t="shared" si="0"/>
        <v>477</v>
      </c>
    </row>
    <row r="19" spans="1:41" ht="25" thickBot="1">
      <c r="A19" s="2">
        <v>17</v>
      </c>
      <c r="B19" s="1"/>
      <c r="C19" s="1">
        <v>4444</v>
      </c>
      <c r="D19" s="1" t="s">
        <v>18</v>
      </c>
      <c r="E19" s="22" t="s">
        <v>61</v>
      </c>
      <c r="F19" s="27">
        <v>7</v>
      </c>
      <c r="G19" s="9">
        <v>17</v>
      </c>
      <c r="H19" s="9">
        <v>7</v>
      </c>
      <c r="I19" s="9">
        <v>5</v>
      </c>
      <c r="J19" s="9">
        <v>2</v>
      </c>
      <c r="K19" s="9">
        <v>4</v>
      </c>
      <c r="L19" s="28">
        <v>1</v>
      </c>
      <c r="M19" s="25">
        <v>34</v>
      </c>
      <c r="N19" s="9">
        <v>34</v>
      </c>
      <c r="O19" s="10">
        <v>34</v>
      </c>
      <c r="P19" s="27">
        <v>34</v>
      </c>
      <c r="Q19" s="9">
        <v>34</v>
      </c>
      <c r="R19" s="28">
        <v>34</v>
      </c>
      <c r="S19" s="25">
        <v>34</v>
      </c>
      <c r="T19" s="9">
        <v>34</v>
      </c>
      <c r="U19" s="9">
        <v>34</v>
      </c>
      <c r="V19" s="9">
        <v>34</v>
      </c>
      <c r="W19" s="9">
        <v>34</v>
      </c>
      <c r="X19" s="10">
        <v>34</v>
      </c>
      <c r="Y19" s="27">
        <v>34</v>
      </c>
      <c r="Z19" s="9">
        <v>34</v>
      </c>
      <c r="AA19" s="9">
        <v>34</v>
      </c>
      <c r="AB19" s="9">
        <v>34</v>
      </c>
      <c r="AC19" s="10">
        <v>34</v>
      </c>
      <c r="AD19" s="27" t="s">
        <v>100</v>
      </c>
      <c r="AE19" s="9" t="s">
        <v>100</v>
      </c>
      <c r="AF19" s="9" t="s">
        <v>100</v>
      </c>
      <c r="AG19" s="9" t="s">
        <v>100</v>
      </c>
      <c r="AH19" s="9" t="s">
        <v>100</v>
      </c>
      <c r="AI19" s="9" t="s">
        <v>100</v>
      </c>
      <c r="AJ19" s="9" t="s">
        <v>100</v>
      </c>
      <c r="AK19" s="9" t="s">
        <v>100</v>
      </c>
      <c r="AL19" s="28" t="s">
        <v>100</v>
      </c>
      <c r="AM19" s="12">
        <f t="shared" si="1"/>
        <v>621</v>
      </c>
      <c r="AN19" s="12">
        <f>SUM(LARGE(F19:AL19,{1,2,3,4}))</f>
        <v>136</v>
      </c>
      <c r="AO19" s="12">
        <f t="shared" si="0"/>
        <v>485</v>
      </c>
    </row>
    <row r="20" spans="1:41" ht="15" thickBot="1">
      <c r="A20" s="2">
        <v>18</v>
      </c>
      <c r="B20" s="1"/>
      <c r="C20" s="1">
        <v>1</v>
      </c>
      <c r="D20" s="1" t="s">
        <v>63</v>
      </c>
      <c r="E20" s="22" t="s">
        <v>62</v>
      </c>
      <c r="F20" s="27">
        <v>11</v>
      </c>
      <c r="G20" s="9">
        <v>5</v>
      </c>
      <c r="H20" s="9">
        <v>5</v>
      </c>
      <c r="I20" s="9">
        <v>9</v>
      </c>
      <c r="J20" s="9">
        <v>12</v>
      </c>
      <c r="K20" s="9">
        <v>1</v>
      </c>
      <c r="L20" s="28">
        <v>5</v>
      </c>
      <c r="M20" s="25">
        <v>34</v>
      </c>
      <c r="N20" s="9">
        <v>34</v>
      </c>
      <c r="O20" s="10">
        <v>34</v>
      </c>
      <c r="P20" s="27">
        <v>34</v>
      </c>
      <c r="Q20" s="9">
        <v>34</v>
      </c>
      <c r="R20" s="28">
        <v>34</v>
      </c>
      <c r="S20" s="25">
        <v>34</v>
      </c>
      <c r="T20" s="9">
        <v>34</v>
      </c>
      <c r="U20" s="9">
        <v>34</v>
      </c>
      <c r="V20" s="9">
        <v>34</v>
      </c>
      <c r="W20" s="9">
        <v>34</v>
      </c>
      <c r="X20" s="10">
        <v>34</v>
      </c>
      <c r="Y20" s="27">
        <v>34</v>
      </c>
      <c r="Z20" s="9">
        <v>34</v>
      </c>
      <c r="AA20" s="9">
        <v>34</v>
      </c>
      <c r="AB20" s="9">
        <v>34</v>
      </c>
      <c r="AC20" s="10">
        <v>34</v>
      </c>
      <c r="AD20" s="27" t="s">
        <v>100</v>
      </c>
      <c r="AE20" s="9" t="s">
        <v>100</v>
      </c>
      <c r="AF20" s="9" t="s">
        <v>100</v>
      </c>
      <c r="AG20" s="9" t="s">
        <v>100</v>
      </c>
      <c r="AH20" s="9" t="s">
        <v>100</v>
      </c>
      <c r="AI20" s="9" t="s">
        <v>100</v>
      </c>
      <c r="AJ20" s="9" t="s">
        <v>100</v>
      </c>
      <c r="AK20" s="9" t="s">
        <v>100</v>
      </c>
      <c r="AL20" s="28" t="s">
        <v>100</v>
      </c>
      <c r="AM20" s="12">
        <f t="shared" si="1"/>
        <v>626</v>
      </c>
      <c r="AN20" s="12">
        <f>SUM(LARGE(F20:AL20,{1,2,3,4}))</f>
        <v>136</v>
      </c>
      <c r="AO20" s="12">
        <f t="shared" si="0"/>
        <v>490</v>
      </c>
    </row>
    <row r="21" spans="1:41" ht="15" thickBot="1">
      <c r="A21" s="2">
        <v>19</v>
      </c>
      <c r="B21" s="1"/>
      <c r="C21" s="1">
        <v>4013</v>
      </c>
      <c r="D21" s="1" t="s">
        <v>59</v>
      </c>
      <c r="E21" s="22" t="s">
        <v>64</v>
      </c>
      <c r="F21" s="27">
        <v>12</v>
      </c>
      <c r="G21" s="9">
        <v>2</v>
      </c>
      <c r="H21" s="9">
        <v>3</v>
      </c>
      <c r="I21" s="9">
        <v>8</v>
      </c>
      <c r="J21" s="9">
        <v>8</v>
      </c>
      <c r="K21" s="9">
        <v>12</v>
      </c>
      <c r="L21" s="28">
        <v>7</v>
      </c>
      <c r="M21" s="25">
        <v>34</v>
      </c>
      <c r="N21" s="9">
        <v>34</v>
      </c>
      <c r="O21" s="10">
        <v>34</v>
      </c>
      <c r="P21" s="27">
        <v>34</v>
      </c>
      <c r="Q21" s="9">
        <v>34</v>
      </c>
      <c r="R21" s="28">
        <v>34</v>
      </c>
      <c r="S21" s="25">
        <v>34</v>
      </c>
      <c r="T21" s="9">
        <v>34</v>
      </c>
      <c r="U21" s="9">
        <v>34</v>
      </c>
      <c r="V21" s="9">
        <v>34</v>
      </c>
      <c r="W21" s="9">
        <v>34</v>
      </c>
      <c r="X21" s="10">
        <v>34</v>
      </c>
      <c r="Y21" s="27">
        <v>34</v>
      </c>
      <c r="Z21" s="9">
        <v>34</v>
      </c>
      <c r="AA21" s="9">
        <v>34</v>
      </c>
      <c r="AB21" s="9">
        <v>34</v>
      </c>
      <c r="AC21" s="10">
        <v>34</v>
      </c>
      <c r="AD21" s="27" t="s">
        <v>100</v>
      </c>
      <c r="AE21" s="9" t="s">
        <v>100</v>
      </c>
      <c r="AF21" s="9" t="s">
        <v>100</v>
      </c>
      <c r="AG21" s="9" t="s">
        <v>100</v>
      </c>
      <c r="AH21" s="9" t="s">
        <v>100</v>
      </c>
      <c r="AI21" s="9" t="s">
        <v>100</v>
      </c>
      <c r="AJ21" s="9" t="s">
        <v>100</v>
      </c>
      <c r="AK21" s="9" t="s">
        <v>100</v>
      </c>
      <c r="AL21" s="28" t="s">
        <v>100</v>
      </c>
      <c r="AM21" s="12">
        <f t="shared" si="1"/>
        <v>630</v>
      </c>
      <c r="AN21" s="12">
        <f>SUM(LARGE(F21:AL21,{1,2,3,4}))</f>
        <v>136</v>
      </c>
      <c r="AO21" s="12">
        <f t="shared" si="0"/>
        <v>494</v>
      </c>
    </row>
    <row r="22" spans="1:41" ht="25" thickBot="1">
      <c r="A22" s="2">
        <v>20</v>
      </c>
      <c r="B22" s="1" t="s">
        <v>47</v>
      </c>
      <c r="C22" s="1">
        <v>2770</v>
      </c>
      <c r="D22" s="1" t="s">
        <v>15</v>
      </c>
      <c r="E22" s="22" t="s">
        <v>48</v>
      </c>
      <c r="F22" s="27">
        <v>6</v>
      </c>
      <c r="G22" s="9">
        <v>11</v>
      </c>
      <c r="H22" s="9">
        <v>4</v>
      </c>
      <c r="I22" s="9">
        <v>4</v>
      </c>
      <c r="J22" s="9">
        <v>9</v>
      </c>
      <c r="K22" s="9">
        <v>8</v>
      </c>
      <c r="L22" s="28">
        <v>13</v>
      </c>
      <c r="M22" s="25">
        <v>34</v>
      </c>
      <c r="N22" s="9">
        <v>34</v>
      </c>
      <c r="O22" s="10">
        <v>34</v>
      </c>
      <c r="P22" s="27">
        <v>34</v>
      </c>
      <c r="Q22" s="9">
        <v>34</v>
      </c>
      <c r="R22" s="28">
        <v>34</v>
      </c>
      <c r="S22" s="25">
        <v>34</v>
      </c>
      <c r="T22" s="9">
        <v>34</v>
      </c>
      <c r="U22" s="9">
        <v>34</v>
      </c>
      <c r="V22" s="9">
        <v>34</v>
      </c>
      <c r="W22" s="9">
        <v>34</v>
      </c>
      <c r="X22" s="10">
        <v>34</v>
      </c>
      <c r="Y22" s="27">
        <v>34</v>
      </c>
      <c r="Z22" s="9">
        <v>34</v>
      </c>
      <c r="AA22" s="9">
        <v>34</v>
      </c>
      <c r="AB22" s="9">
        <v>34</v>
      </c>
      <c r="AC22" s="10">
        <v>34</v>
      </c>
      <c r="AD22" s="27" t="s">
        <v>100</v>
      </c>
      <c r="AE22" s="9" t="s">
        <v>100</v>
      </c>
      <c r="AF22" s="9" t="s">
        <v>100</v>
      </c>
      <c r="AG22" s="9" t="s">
        <v>100</v>
      </c>
      <c r="AH22" s="9" t="s">
        <v>100</v>
      </c>
      <c r="AI22" s="9" t="s">
        <v>100</v>
      </c>
      <c r="AJ22" s="9" t="s">
        <v>100</v>
      </c>
      <c r="AK22" s="9" t="s">
        <v>100</v>
      </c>
      <c r="AL22" s="28" t="s">
        <v>100</v>
      </c>
      <c r="AM22" s="12">
        <f t="shared" si="1"/>
        <v>633</v>
      </c>
      <c r="AN22" s="12">
        <f>SUM(LARGE(F22:AL22,{1,2,3,4}))</f>
        <v>136</v>
      </c>
      <c r="AO22" s="12">
        <f t="shared" si="0"/>
        <v>497</v>
      </c>
    </row>
    <row r="23" spans="1:41" ht="15" thickBot="1">
      <c r="A23" s="2">
        <v>21</v>
      </c>
      <c r="B23" s="1"/>
      <c r="C23" s="1">
        <v>3001</v>
      </c>
      <c r="D23" s="1"/>
      <c r="E23" s="22" t="s">
        <v>65</v>
      </c>
      <c r="F23" s="27">
        <v>9</v>
      </c>
      <c r="G23" s="9">
        <v>8</v>
      </c>
      <c r="H23" s="9">
        <v>9</v>
      </c>
      <c r="I23" s="9">
        <v>13</v>
      </c>
      <c r="J23" s="9">
        <v>13</v>
      </c>
      <c r="K23" s="9">
        <v>10</v>
      </c>
      <c r="L23" s="28">
        <v>3</v>
      </c>
      <c r="M23" s="25">
        <v>34</v>
      </c>
      <c r="N23" s="9">
        <v>34</v>
      </c>
      <c r="O23" s="10">
        <v>34</v>
      </c>
      <c r="P23" s="27">
        <v>34</v>
      </c>
      <c r="Q23" s="9">
        <v>34</v>
      </c>
      <c r="R23" s="28">
        <v>34</v>
      </c>
      <c r="S23" s="25">
        <v>34</v>
      </c>
      <c r="T23" s="9">
        <v>34</v>
      </c>
      <c r="U23" s="9">
        <v>34</v>
      </c>
      <c r="V23" s="9">
        <v>34</v>
      </c>
      <c r="W23" s="9">
        <v>34</v>
      </c>
      <c r="X23" s="10">
        <v>34</v>
      </c>
      <c r="Y23" s="27">
        <v>34</v>
      </c>
      <c r="Z23" s="9">
        <v>34</v>
      </c>
      <c r="AA23" s="9">
        <v>34</v>
      </c>
      <c r="AB23" s="9">
        <v>34</v>
      </c>
      <c r="AC23" s="10">
        <v>34</v>
      </c>
      <c r="AD23" s="27" t="s">
        <v>100</v>
      </c>
      <c r="AE23" s="9" t="s">
        <v>100</v>
      </c>
      <c r="AF23" s="9" t="s">
        <v>100</v>
      </c>
      <c r="AG23" s="9" t="s">
        <v>100</v>
      </c>
      <c r="AH23" s="9" t="s">
        <v>100</v>
      </c>
      <c r="AI23" s="9" t="s">
        <v>100</v>
      </c>
      <c r="AJ23" s="9" t="s">
        <v>100</v>
      </c>
      <c r="AK23" s="9" t="s">
        <v>100</v>
      </c>
      <c r="AL23" s="28" t="s">
        <v>100</v>
      </c>
      <c r="AM23" s="12">
        <f t="shared" si="1"/>
        <v>643</v>
      </c>
      <c r="AN23" s="12">
        <f>SUM(LARGE(F23:AL23,{1,2,3,4}))</f>
        <v>136</v>
      </c>
      <c r="AO23" s="12">
        <f t="shared" si="0"/>
        <v>507</v>
      </c>
    </row>
    <row r="24" spans="1:41" ht="25" thickBot="1">
      <c r="A24" s="2">
        <v>22</v>
      </c>
      <c r="B24" s="1" t="s">
        <v>26</v>
      </c>
      <c r="C24" s="1">
        <v>3935</v>
      </c>
      <c r="D24" s="1" t="s">
        <v>27</v>
      </c>
      <c r="E24" s="22" t="s">
        <v>28</v>
      </c>
      <c r="F24" s="27">
        <v>13</v>
      </c>
      <c r="G24" s="9">
        <v>13</v>
      </c>
      <c r="H24" s="9">
        <v>10</v>
      </c>
      <c r="I24" s="9">
        <v>7</v>
      </c>
      <c r="J24" s="9">
        <v>4</v>
      </c>
      <c r="K24" s="9">
        <v>11</v>
      </c>
      <c r="L24" s="28">
        <v>11</v>
      </c>
      <c r="M24" s="25">
        <v>34</v>
      </c>
      <c r="N24" s="9">
        <v>34</v>
      </c>
      <c r="O24" s="10">
        <v>34</v>
      </c>
      <c r="P24" s="27">
        <v>34</v>
      </c>
      <c r="Q24" s="9">
        <v>34</v>
      </c>
      <c r="R24" s="28">
        <v>34</v>
      </c>
      <c r="S24" s="25">
        <v>34</v>
      </c>
      <c r="T24" s="9">
        <v>34</v>
      </c>
      <c r="U24" s="9">
        <v>34</v>
      </c>
      <c r="V24" s="9">
        <v>34</v>
      </c>
      <c r="W24" s="9">
        <v>34</v>
      </c>
      <c r="X24" s="10">
        <v>34</v>
      </c>
      <c r="Y24" s="27">
        <v>34</v>
      </c>
      <c r="Z24" s="9">
        <v>34</v>
      </c>
      <c r="AA24" s="9">
        <v>34</v>
      </c>
      <c r="AB24" s="9">
        <v>34</v>
      </c>
      <c r="AC24" s="10">
        <v>34</v>
      </c>
      <c r="AD24" s="27">
        <v>2</v>
      </c>
      <c r="AE24" s="9">
        <v>9</v>
      </c>
      <c r="AF24" s="9">
        <v>6</v>
      </c>
      <c r="AG24" s="9">
        <v>12</v>
      </c>
      <c r="AH24" s="9">
        <v>6</v>
      </c>
      <c r="AI24" s="9">
        <v>4</v>
      </c>
      <c r="AJ24" s="9">
        <v>6</v>
      </c>
      <c r="AK24" s="9">
        <v>8</v>
      </c>
      <c r="AL24" s="28">
        <v>4</v>
      </c>
      <c r="AM24" s="12">
        <f t="shared" si="1"/>
        <v>704</v>
      </c>
      <c r="AN24" s="12">
        <f>SUM(LARGE(F24:AL24,{1,2,3,4}))</f>
        <v>136</v>
      </c>
      <c r="AO24" s="12">
        <f t="shared" si="0"/>
        <v>568</v>
      </c>
    </row>
    <row r="25" spans="1:41" ht="15" thickBot="1">
      <c r="A25" s="2">
        <v>23</v>
      </c>
      <c r="B25" s="1" t="s">
        <v>17</v>
      </c>
      <c r="C25" s="1">
        <v>3913</v>
      </c>
      <c r="D25" s="1" t="s">
        <v>18</v>
      </c>
      <c r="E25" s="22" t="s">
        <v>19</v>
      </c>
      <c r="F25" s="27">
        <v>5</v>
      </c>
      <c r="G25" s="9">
        <v>12</v>
      </c>
      <c r="H25" s="9">
        <v>11</v>
      </c>
      <c r="I25" s="9">
        <v>10</v>
      </c>
      <c r="J25" s="9">
        <v>14</v>
      </c>
      <c r="K25" s="9">
        <v>14</v>
      </c>
      <c r="L25" s="28">
        <v>12</v>
      </c>
      <c r="M25" s="25">
        <v>34</v>
      </c>
      <c r="N25" s="9">
        <v>34</v>
      </c>
      <c r="O25" s="10">
        <v>34</v>
      </c>
      <c r="P25" s="27">
        <v>34</v>
      </c>
      <c r="Q25" s="9">
        <v>34</v>
      </c>
      <c r="R25" s="28">
        <v>34</v>
      </c>
      <c r="S25" s="25">
        <v>34</v>
      </c>
      <c r="T25" s="9">
        <v>34</v>
      </c>
      <c r="U25" s="9">
        <v>34</v>
      </c>
      <c r="V25" s="9">
        <v>34</v>
      </c>
      <c r="W25" s="9">
        <v>34</v>
      </c>
      <c r="X25" s="10">
        <v>34</v>
      </c>
      <c r="Y25" s="27">
        <v>34</v>
      </c>
      <c r="Z25" s="9">
        <v>34</v>
      </c>
      <c r="AA25" s="9">
        <v>34</v>
      </c>
      <c r="AB25" s="9">
        <v>34</v>
      </c>
      <c r="AC25" s="10">
        <v>34</v>
      </c>
      <c r="AD25" s="27" t="s">
        <v>100</v>
      </c>
      <c r="AE25" s="9" t="s">
        <v>100</v>
      </c>
      <c r="AF25" s="9" t="s">
        <v>100</v>
      </c>
      <c r="AG25" s="9" t="s">
        <v>100</v>
      </c>
      <c r="AH25" s="9" t="s">
        <v>100</v>
      </c>
      <c r="AI25" s="9" t="s">
        <v>100</v>
      </c>
      <c r="AJ25" s="9" t="s">
        <v>100</v>
      </c>
      <c r="AK25" s="9" t="s">
        <v>100</v>
      </c>
      <c r="AL25" s="28" t="s">
        <v>100</v>
      </c>
      <c r="AM25" s="12">
        <f t="shared" si="1"/>
        <v>656</v>
      </c>
      <c r="AN25" s="12">
        <f>SUM(LARGE(F25:AL25,{1,2,3,4}))</f>
        <v>136</v>
      </c>
      <c r="AO25" s="12">
        <f t="shared" si="0"/>
        <v>520</v>
      </c>
    </row>
    <row r="26" spans="1:41" ht="25" thickBot="1">
      <c r="A26" s="2">
        <v>24</v>
      </c>
      <c r="B26" s="1" t="s">
        <v>70</v>
      </c>
      <c r="C26" s="1">
        <v>3207</v>
      </c>
      <c r="D26" s="1" t="s">
        <v>15</v>
      </c>
      <c r="E26" s="22" t="s">
        <v>71</v>
      </c>
      <c r="F26" s="27">
        <v>34</v>
      </c>
      <c r="G26" s="9">
        <v>34</v>
      </c>
      <c r="H26" s="9">
        <v>34</v>
      </c>
      <c r="I26" s="9">
        <v>34</v>
      </c>
      <c r="J26" s="9">
        <v>34</v>
      </c>
      <c r="K26" s="9">
        <v>34</v>
      </c>
      <c r="L26" s="28">
        <v>34</v>
      </c>
      <c r="M26" s="25">
        <v>34</v>
      </c>
      <c r="N26" s="9">
        <v>34</v>
      </c>
      <c r="O26" s="10">
        <v>34</v>
      </c>
      <c r="P26" s="27">
        <v>34</v>
      </c>
      <c r="Q26" s="9">
        <v>34</v>
      </c>
      <c r="R26" s="28">
        <v>34</v>
      </c>
      <c r="S26" s="25">
        <v>10</v>
      </c>
      <c r="T26" s="9">
        <v>10</v>
      </c>
      <c r="U26" s="9">
        <v>9</v>
      </c>
      <c r="V26" s="9">
        <v>4</v>
      </c>
      <c r="W26" s="9">
        <v>10</v>
      </c>
      <c r="X26" s="10">
        <v>8</v>
      </c>
      <c r="Y26" s="27">
        <v>34</v>
      </c>
      <c r="Z26" s="9">
        <v>34</v>
      </c>
      <c r="AA26" s="9">
        <v>34</v>
      </c>
      <c r="AB26" s="9">
        <v>34</v>
      </c>
      <c r="AC26" s="10">
        <v>34</v>
      </c>
      <c r="AD26" s="27" t="s">
        <v>100</v>
      </c>
      <c r="AE26" s="9" t="s">
        <v>100</v>
      </c>
      <c r="AF26" s="9" t="s">
        <v>100</v>
      </c>
      <c r="AG26" s="9" t="s">
        <v>100</v>
      </c>
      <c r="AH26" s="9" t="s">
        <v>100</v>
      </c>
      <c r="AI26" s="9" t="s">
        <v>100</v>
      </c>
      <c r="AJ26" s="9" t="s">
        <v>100</v>
      </c>
      <c r="AK26" s="9" t="s">
        <v>100</v>
      </c>
      <c r="AL26" s="28" t="s">
        <v>100</v>
      </c>
      <c r="AM26" s="12">
        <f t="shared" si="1"/>
        <v>663</v>
      </c>
      <c r="AN26" s="12">
        <f>SUM(LARGE(F26:AL26,{1,2,3,4}))</f>
        <v>136</v>
      </c>
      <c r="AO26" s="12">
        <f t="shared" si="0"/>
        <v>527</v>
      </c>
    </row>
    <row r="27" spans="1:41" ht="25" thickBot="1">
      <c r="A27" s="2">
        <v>25</v>
      </c>
      <c r="B27" s="1" t="s">
        <v>44</v>
      </c>
      <c r="C27" s="1">
        <v>3135</v>
      </c>
      <c r="D27" s="1" t="s">
        <v>45</v>
      </c>
      <c r="E27" s="22" t="s">
        <v>46</v>
      </c>
      <c r="F27" s="27">
        <v>14</v>
      </c>
      <c r="G27" s="9">
        <v>4</v>
      </c>
      <c r="H27" s="9">
        <v>12</v>
      </c>
      <c r="I27" s="9">
        <v>17</v>
      </c>
      <c r="J27" s="9">
        <v>15</v>
      </c>
      <c r="K27" s="9">
        <v>7</v>
      </c>
      <c r="L27" s="28">
        <v>16</v>
      </c>
      <c r="M27" s="25">
        <v>34</v>
      </c>
      <c r="N27" s="9">
        <v>34</v>
      </c>
      <c r="O27" s="10">
        <v>34</v>
      </c>
      <c r="P27" s="27">
        <v>34</v>
      </c>
      <c r="Q27" s="9">
        <v>34</v>
      </c>
      <c r="R27" s="28">
        <v>34</v>
      </c>
      <c r="S27" s="25">
        <v>34</v>
      </c>
      <c r="T27" s="9">
        <v>34</v>
      </c>
      <c r="U27" s="9">
        <v>34</v>
      </c>
      <c r="V27" s="9">
        <v>34</v>
      </c>
      <c r="W27" s="9">
        <v>34</v>
      </c>
      <c r="X27" s="10">
        <v>34</v>
      </c>
      <c r="Y27" s="27">
        <v>34</v>
      </c>
      <c r="Z27" s="9">
        <v>34</v>
      </c>
      <c r="AA27" s="9">
        <v>34</v>
      </c>
      <c r="AB27" s="9">
        <v>34</v>
      </c>
      <c r="AC27" s="10">
        <v>34</v>
      </c>
      <c r="AD27" s="27" t="s">
        <v>100</v>
      </c>
      <c r="AE27" s="9" t="s">
        <v>100</v>
      </c>
      <c r="AF27" s="9" t="s">
        <v>100</v>
      </c>
      <c r="AG27" s="9" t="s">
        <v>100</v>
      </c>
      <c r="AH27" s="9" t="s">
        <v>100</v>
      </c>
      <c r="AI27" s="9" t="s">
        <v>100</v>
      </c>
      <c r="AJ27" s="9" t="s">
        <v>100</v>
      </c>
      <c r="AK27" s="9" t="s">
        <v>100</v>
      </c>
      <c r="AL27" s="28" t="s">
        <v>100</v>
      </c>
      <c r="AM27" s="12">
        <f t="shared" si="1"/>
        <v>663</v>
      </c>
      <c r="AN27" s="12">
        <f>SUM(LARGE(F27:AL27,{1,2,3,4}))</f>
        <v>136</v>
      </c>
      <c r="AO27" s="12">
        <f t="shared" si="0"/>
        <v>527</v>
      </c>
    </row>
    <row r="28" spans="1:41" ht="25" thickBot="1">
      <c r="A28" s="2">
        <v>26</v>
      </c>
      <c r="B28" s="1"/>
      <c r="C28" s="1">
        <v>3939</v>
      </c>
      <c r="D28" s="1" t="s">
        <v>15</v>
      </c>
      <c r="E28" s="22" t="s">
        <v>66</v>
      </c>
      <c r="F28" s="27">
        <v>16</v>
      </c>
      <c r="G28" s="9">
        <v>15</v>
      </c>
      <c r="H28" s="9">
        <v>16</v>
      </c>
      <c r="I28" s="9">
        <v>15</v>
      </c>
      <c r="J28" s="9">
        <v>11</v>
      </c>
      <c r="K28" s="9">
        <v>13</v>
      </c>
      <c r="L28" s="28">
        <v>15</v>
      </c>
      <c r="M28" s="25">
        <v>34</v>
      </c>
      <c r="N28" s="9">
        <v>34</v>
      </c>
      <c r="O28" s="10">
        <v>34</v>
      </c>
      <c r="P28" s="27">
        <v>34</v>
      </c>
      <c r="Q28" s="9">
        <v>34</v>
      </c>
      <c r="R28" s="28">
        <v>34</v>
      </c>
      <c r="S28" s="25">
        <v>34</v>
      </c>
      <c r="T28" s="9">
        <v>34</v>
      </c>
      <c r="U28" s="9">
        <v>34</v>
      </c>
      <c r="V28" s="9">
        <v>34</v>
      </c>
      <c r="W28" s="9">
        <v>34</v>
      </c>
      <c r="X28" s="10">
        <v>34</v>
      </c>
      <c r="Y28" s="27">
        <v>34</v>
      </c>
      <c r="Z28" s="9">
        <v>34</v>
      </c>
      <c r="AA28" s="9">
        <v>34</v>
      </c>
      <c r="AB28" s="9">
        <v>34</v>
      </c>
      <c r="AC28" s="10">
        <v>34</v>
      </c>
      <c r="AD28" s="27" t="s">
        <v>100</v>
      </c>
      <c r="AE28" s="9" t="s">
        <v>100</v>
      </c>
      <c r="AF28" s="9" t="s">
        <v>100</v>
      </c>
      <c r="AG28" s="9" t="s">
        <v>100</v>
      </c>
      <c r="AH28" s="9" t="s">
        <v>100</v>
      </c>
      <c r="AI28" s="9" t="s">
        <v>100</v>
      </c>
      <c r="AJ28" s="9" t="s">
        <v>100</v>
      </c>
      <c r="AK28" s="9" t="s">
        <v>100</v>
      </c>
      <c r="AL28" s="28" t="s">
        <v>100</v>
      </c>
      <c r="AM28" s="12">
        <f t="shared" si="1"/>
        <v>679</v>
      </c>
      <c r="AN28" s="12">
        <f>SUM(LARGE(F28:AL28,{1,2,3,4}))</f>
        <v>136</v>
      </c>
      <c r="AO28" s="12">
        <f t="shared" si="0"/>
        <v>543</v>
      </c>
    </row>
    <row r="29" spans="1:41" ht="25" thickBot="1">
      <c r="A29" s="2">
        <v>27</v>
      </c>
      <c r="B29" s="1" t="s">
        <v>80</v>
      </c>
      <c r="C29" s="1">
        <v>5275</v>
      </c>
      <c r="D29" s="1" t="s">
        <v>18</v>
      </c>
      <c r="E29" s="22" t="s">
        <v>81</v>
      </c>
      <c r="F29" s="27">
        <v>34</v>
      </c>
      <c r="G29" s="9">
        <v>34</v>
      </c>
      <c r="H29" s="9">
        <v>34</v>
      </c>
      <c r="I29" s="9">
        <v>34</v>
      </c>
      <c r="J29" s="9">
        <v>34</v>
      </c>
      <c r="K29" s="9">
        <v>34</v>
      </c>
      <c r="L29" s="28">
        <v>34</v>
      </c>
      <c r="M29" s="25">
        <v>34</v>
      </c>
      <c r="N29" s="9">
        <v>34</v>
      </c>
      <c r="O29" s="10">
        <v>34</v>
      </c>
      <c r="P29" s="27">
        <v>34</v>
      </c>
      <c r="Q29" s="9">
        <v>34</v>
      </c>
      <c r="R29" s="28">
        <v>34</v>
      </c>
      <c r="S29" s="25">
        <v>34</v>
      </c>
      <c r="T29" s="9">
        <v>34</v>
      </c>
      <c r="U29" s="9">
        <v>34</v>
      </c>
      <c r="V29" s="9">
        <v>34</v>
      </c>
      <c r="W29" s="9">
        <v>34</v>
      </c>
      <c r="X29" s="10">
        <v>34</v>
      </c>
      <c r="Y29" s="27">
        <v>34</v>
      </c>
      <c r="Z29" s="9">
        <v>34</v>
      </c>
      <c r="AA29" s="9">
        <v>34</v>
      </c>
      <c r="AB29" s="9">
        <v>34</v>
      </c>
      <c r="AC29" s="10">
        <v>34</v>
      </c>
      <c r="AD29" s="27">
        <v>17</v>
      </c>
      <c r="AE29" s="9">
        <v>4</v>
      </c>
      <c r="AF29" s="9">
        <v>5</v>
      </c>
      <c r="AG29" s="9">
        <v>8</v>
      </c>
      <c r="AH29" s="9">
        <v>5</v>
      </c>
      <c r="AI29" s="9">
        <v>6</v>
      </c>
      <c r="AJ29" s="9">
        <v>1</v>
      </c>
      <c r="AK29" s="9">
        <v>14</v>
      </c>
      <c r="AL29" s="28">
        <v>3</v>
      </c>
      <c r="AM29" s="12"/>
      <c r="AN29" s="12"/>
      <c r="AO29" s="12"/>
    </row>
    <row r="30" spans="1:41" ht="25" thickBot="1">
      <c r="A30" s="2">
        <v>28</v>
      </c>
      <c r="B30" s="1" t="s">
        <v>92</v>
      </c>
      <c r="C30" s="1">
        <v>3880</v>
      </c>
      <c r="D30" s="1" t="s">
        <v>93</v>
      </c>
      <c r="E30" s="22" t="s">
        <v>94</v>
      </c>
      <c r="F30" s="27">
        <v>34</v>
      </c>
      <c r="G30" s="9">
        <v>34</v>
      </c>
      <c r="H30" s="9">
        <v>34</v>
      </c>
      <c r="I30" s="9">
        <v>34</v>
      </c>
      <c r="J30" s="9">
        <v>34</v>
      </c>
      <c r="K30" s="9">
        <v>34</v>
      </c>
      <c r="L30" s="28">
        <v>34</v>
      </c>
      <c r="M30" s="25">
        <v>34</v>
      </c>
      <c r="N30" s="9">
        <v>34</v>
      </c>
      <c r="O30" s="10">
        <v>34</v>
      </c>
      <c r="P30" s="27">
        <v>34</v>
      </c>
      <c r="Q30" s="9">
        <v>34</v>
      </c>
      <c r="R30" s="28">
        <v>34</v>
      </c>
      <c r="S30" s="25">
        <v>34</v>
      </c>
      <c r="T30" s="9">
        <v>34</v>
      </c>
      <c r="U30" s="9">
        <v>34</v>
      </c>
      <c r="V30" s="9">
        <v>34</v>
      </c>
      <c r="W30" s="9">
        <v>34</v>
      </c>
      <c r="X30" s="10">
        <v>34</v>
      </c>
      <c r="Y30" s="27">
        <v>34</v>
      </c>
      <c r="Z30" s="9">
        <v>34</v>
      </c>
      <c r="AA30" s="9">
        <v>34</v>
      </c>
      <c r="AB30" s="9">
        <v>34</v>
      </c>
      <c r="AC30" s="10">
        <v>34</v>
      </c>
      <c r="AD30" s="27">
        <v>16</v>
      </c>
      <c r="AE30" s="9">
        <v>19</v>
      </c>
      <c r="AF30" s="9">
        <v>16</v>
      </c>
      <c r="AG30" s="9" t="s">
        <v>95</v>
      </c>
      <c r="AH30" s="9">
        <v>18</v>
      </c>
      <c r="AI30" s="9">
        <v>13</v>
      </c>
      <c r="AJ30" s="9">
        <v>19</v>
      </c>
      <c r="AK30" s="9">
        <v>20</v>
      </c>
      <c r="AL30" s="28">
        <v>18</v>
      </c>
      <c r="AM30" s="12"/>
      <c r="AN30" s="12"/>
      <c r="AO30" s="12"/>
    </row>
    <row r="31" spans="1:41" ht="25" thickBot="1">
      <c r="A31" s="2">
        <v>29</v>
      </c>
      <c r="B31" s="1" t="s">
        <v>96</v>
      </c>
      <c r="C31" s="1">
        <v>3524</v>
      </c>
      <c r="D31" s="1" t="s">
        <v>18</v>
      </c>
      <c r="E31" s="22" t="s">
        <v>97</v>
      </c>
      <c r="F31" s="27">
        <v>34</v>
      </c>
      <c r="G31" s="9">
        <v>34</v>
      </c>
      <c r="H31" s="9">
        <v>34</v>
      </c>
      <c r="I31" s="9">
        <v>34</v>
      </c>
      <c r="J31" s="9">
        <v>34</v>
      </c>
      <c r="K31" s="9">
        <v>34</v>
      </c>
      <c r="L31" s="28">
        <v>34</v>
      </c>
      <c r="M31" s="25">
        <v>34</v>
      </c>
      <c r="N31" s="9">
        <v>34</v>
      </c>
      <c r="O31" s="10">
        <v>34</v>
      </c>
      <c r="P31" s="27">
        <v>34</v>
      </c>
      <c r="Q31" s="9">
        <v>34</v>
      </c>
      <c r="R31" s="28">
        <v>34</v>
      </c>
      <c r="S31" s="25">
        <v>34</v>
      </c>
      <c r="T31" s="9">
        <v>34</v>
      </c>
      <c r="U31" s="9">
        <v>34</v>
      </c>
      <c r="V31" s="9">
        <v>34</v>
      </c>
      <c r="W31" s="9">
        <v>34</v>
      </c>
      <c r="X31" s="10">
        <v>34</v>
      </c>
      <c r="Y31" s="27">
        <v>34</v>
      </c>
      <c r="Z31" s="9">
        <v>34</v>
      </c>
      <c r="AA31" s="9">
        <v>34</v>
      </c>
      <c r="AB31" s="9">
        <v>34</v>
      </c>
      <c r="AC31" s="10">
        <v>34</v>
      </c>
      <c r="AD31" s="27" t="s">
        <v>76</v>
      </c>
      <c r="AE31" s="9" t="s">
        <v>76</v>
      </c>
      <c r="AF31" s="9" t="s">
        <v>76</v>
      </c>
      <c r="AG31" s="9" t="s">
        <v>76</v>
      </c>
      <c r="AH31" s="9" t="s">
        <v>76</v>
      </c>
      <c r="AI31" s="9" t="s">
        <v>76</v>
      </c>
      <c r="AJ31" s="9" t="s">
        <v>76</v>
      </c>
      <c r="AK31" s="9">
        <v>15</v>
      </c>
      <c r="AL31" s="28">
        <v>14</v>
      </c>
      <c r="AM31" s="12"/>
      <c r="AN31" s="12"/>
      <c r="AO31" s="12"/>
    </row>
    <row r="32" spans="1:41" ht="25" thickBot="1">
      <c r="A32" s="2">
        <v>30</v>
      </c>
      <c r="B32" s="1" t="s">
        <v>77</v>
      </c>
      <c r="C32" s="1">
        <v>2393</v>
      </c>
      <c r="D32" s="1"/>
      <c r="E32" s="22" t="s">
        <v>78</v>
      </c>
      <c r="F32" s="27">
        <v>34</v>
      </c>
      <c r="G32" s="9">
        <v>34</v>
      </c>
      <c r="H32" s="9">
        <v>34</v>
      </c>
      <c r="I32" s="9">
        <v>34</v>
      </c>
      <c r="J32" s="9">
        <v>34</v>
      </c>
      <c r="K32" s="9">
        <v>34</v>
      </c>
      <c r="L32" s="28">
        <v>34</v>
      </c>
      <c r="M32" s="25">
        <v>34</v>
      </c>
      <c r="N32" s="9">
        <v>34</v>
      </c>
      <c r="O32" s="10">
        <v>34</v>
      </c>
      <c r="P32" s="27">
        <v>34</v>
      </c>
      <c r="Q32" s="9">
        <v>34</v>
      </c>
      <c r="R32" s="28">
        <v>34</v>
      </c>
      <c r="S32" s="25">
        <v>34</v>
      </c>
      <c r="T32" s="9">
        <v>34</v>
      </c>
      <c r="U32" s="9">
        <v>34</v>
      </c>
      <c r="V32" s="9">
        <v>34</v>
      </c>
      <c r="W32" s="9">
        <v>34</v>
      </c>
      <c r="X32" s="10">
        <v>34</v>
      </c>
      <c r="Y32" s="27">
        <v>34</v>
      </c>
      <c r="Z32" s="9">
        <v>34</v>
      </c>
      <c r="AA32" s="9">
        <v>34</v>
      </c>
      <c r="AB32" s="9">
        <v>34</v>
      </c>
      <c r="AC32" s="10">
        <v>34</v>
      </c>
      <c r="AD32" s="27">
        <v>3</v>
      </c>
      <c r="AE32" s="9">
        <v>2</v>
      </c>
      <c r="AF32" s="9">
        <v>9</v>
      </c>
      <c r="AG32" s="9" t="s">
        <v>79</v>
      </c>
      <c r="AH32" s="9">
        <v>7</v>
      </c>
      <c r="AI32" s="9">
        <v>5</v>
      </c>
      <c r="AJ32" s="9">
        <v>9</v>
      </c>
      <c r="AK32" s="9">
        <v>7</v>
      </c>
      <c r="AL32" s="28">
        <v>2</v>
      </c>
      <c r="AM32" s="12"/>
      <c r="AN32" s="12"/>
      <c r="AO32" s="12"/>
    </row>
    <row r="33" spans="1:41" ht="25" thickBot="1">
      <c r="A33" s="2">
        <v>31</v>
      </c>
      <c r="B33" s="1" t="s">
        <v>14</v>
      </c>
      <c r="C33" s="1">
        <v>2515</v>
      </c>
      <c r="D33" s="1" t="s">
        <v>15</v>
      </c>
      <c r="E33" s="22" t="s">
        <v>16</v>
      </c>
      <c r="F33" s="27">
        <v>34</v>
      </c>
      <c r="G33" s="9">
        <v>34</v>
      </c>
      <c r="H33" s="9">
        <v>34</v>
      </c>
      <c r="I33" s="9">
        <v>34</v>
      </c>
      <c r="J33" s="9">
        <v>34</v>
      </c>
      <c r="K33" s="9">
        <v>34</v>
      </c>
      <c r="L33" s="28">
        <v>34</v>
      </c>
      <c r="M33" s="25">
        <v>3</v>
      </c>
      <c r="N33" s="9">
        <v>6</v>
      </c>
      <c r="O33" s="10">
        <v>5</v>
      </c>
      <c r="P33" s="27">
        <v>34</v>
      </c>
      <c r="Q33" s="9">
        <v>34</v>
      </c>
      <c r="R33" s="28">
        <v>34</v>
      </c>
      <c r="S33" s="25">
        <v>34</v>
      </c>
      <c r="T33" s="9">
        <v>34</v>
      </c>
      <c r="U33" s="9">
        <v>34</v>
      </c>
      <c r="V33" s="9">
        <v>34</v>
      </c>
      <c r="W33" s="9">
        <v>34</v>
      </c>
      <c r="X33" s="10">
        <v>34</v>
      </c>
      <c r="Y33" s="27">
        <v>34</v>
      </c>
      <c r="Z33" s="9">
        <v>34</v>
      </c>
      <c r="AA33" s="9">
        <v>34</v>
      </c>
      <c r="AB33" s="9">
        <v>34</v>
      </c>
      <c r="AC33" s="10">
        <v>34</v>
      </c>
      <c r="AD33" s="27" t="s">
        <v>100</v>
      </c>
      <c r="AE33" s="9" t="s">
        <v>100</v>
      </c>
      <c r="AF33" s="9" t="s">
        <v>100</v>
      </c>
      <c r="AG33" s="9" t="s">
        <v>100</v>
      </c>
      <c r="AH33" s="9" t="s">
        <v>100</v>
      </c>
      <c r="AI33" s="9" t="s">
        <v>100</v>
      </c>
      <c r="AJ33" s="9" t="s">
        <v>100</v>
      </c>
      <c r="AK33" s="9" t="s">
        <v>100</v>
      </c>
      <c r="AL33" s="28" t="s">
        <v>100</v>
      </c>
      <c r="AM33" s="12">
        <f>SUM(F33:AL33)</f>
        <v>728</v>
      </c>
      <c r="AN33" s="12">
        <f>SUM(LARGE(F33:AL33,{1,2,3,4}))</f>
        <v>136</v>
      </c>
      <c r="AO33" s="12">
        <f t="shared" si="0"/>
        <v>592</v>
      </c>
    </row>
    <row r="34" spans="1:41" ht="15" thickBot="1">
      <c r="A34" s="2">
        <v>32</v>
      </c>
      <c r="B34" s="1" t="s">
        <v>40</v>
      </c>
      <c r="C34" s="1">
        <v>2947</v>
      </c>
      <c r="D34" s="1" t="s">
        <v>30</v>
      </c>
      <c r="E34" s="22" t="s">
        <v>41</v>
      </c>
      <c r="F34" s="27">
        <v>34</v>
      </c>
      <c r="G34" s="9">
        <v>34</v>
      </c>
      <c r="H34" s="9">
        <v>34</v>
      </c>
      <c r="I34" s="9">
        <v>34</v>
      </c>
      <c r="J34" s="9">
        <v>34</v>
      </c>
      <c r="K34" s="9">
        <v>34</v>
      </c>
      <c r="L34" s="28">
        <v>34</v>
      </c>
      <c r="M34" s="25">
        <v>5</v>
      </c>
      <c r="N34" s="9">
        <v>9</v>
      </c>
      <c r="O34" s="10">
        <v>8</v>
      </c>
      <c r="P34" s="27">
        <v>34</v>
      </c>
      <c r="Q34" s="9">
        <v>34</v>
      </c>
      <c r="R34" s="28">
        <v>34</v>
      </c>
      <c r="S34" s="25">
        <v>34</v>
      </c>
      <c r="T34" s="9">
        <v>34</v>
      </c>
      <c r="U34" s="9">
        <v>34</v>
      </c>
      <c r="V34" s="9">
        <v>34</v>
      </c>
      <c r="W34" s="9">
        <v>34</v>
      </c>
      <c r="X34" s="10">
        <v>34</v>
      </c>
      <c r="Y34" s="27">
        <v>34</v>
      </c>
      <c r="Z34" s="9">
        <v>34</v>
      </c>
      <c r="AA34" s="9">
        <v>34</v>
      </c>
      <c r="AB34" s="9">
        <v>34</v>
      </c>
      <c r="AC34" s="10">
        <v>34</v>
      </c>
      <c r="AD34" s="27">
        <v>14</v>
      </c>
      <c r="AE34" s="9">
        <v>17</v>
      </c>
      <c r="AF34" s="9">
        <v>19</v>
      </c>
      <c r="AG34" s="9">
        <v>16</v>
      </c>
      <c r="AH34" s="9" t="s">
        <v>76</v>
      </c>
      <c r="AI34" s="9" t="s">
        <v>76</v>
      </c>
      <c r="AJ34" s="9">
        <v>18</v>
      </c>
      <c r="AK34" s="9">
        <v>18</v>
      </c>
      <c r="AL34" s="28" t="s">
        <v>76</v>
      </c>
      <c r="AM34" s="12">
        <f>SUM(F34:AL34)</f>
        <v>838</v>
      </c>
      <c r="AN34" s="12">
        <f>SUM(LARGE(F34:AL34,{1,2,3,4}))</f>
        <v>136</v>
      </c>
      <c r="AO34" s="12">
        <f t="shared" si="0"/>
        <v>702</v>
      </c>
    </row>
    <row r="35" spans="1:41" ht="15" thickBot="1">
      <c r="A35" s="3">
        <v>33</v>
      </c>
      <c r="B35" s="4" t="s">
        <v>67</v>
      </c>
      <c r="C35" s="4">
        <v>3470</v>
      </c>
      <c r="D35" s="4" t="s">
        <v>30</v>
      </c>
      <c r="E35" s="23" t="s">
        <v>68</v>
      </c>
      <c r="F35" s="29">
        <v>34</v>
      </c>
      <c r="G35" s="11">
        <v>34</v>
      </c>
      <c r="H35" s="11">
        <v>34</v>
      </c>
      <c r="I35" s="11">
        <v>34</v>
      </c>
      <c r="J35" s="11">
        <v>34</v>
      </c>
      <c r="K35" s="11">
        <v>34</v>
      </c>
      <c r="L35" s="30">
        <v>34</v>
      </c>
      <c r="M35" s="26">
        <v>9</v>
      </c>
      <c r="N35" s="11">
        <v>10</v>
      </c>
      <c r="O35" s="17">
        <v>9</v>
      </c>
      <c r="P35" s="29">
        <v>34</v>
      </c>
      <c r="Q35" s="11">
        <v>34</v>
      </c>
      <c r="R35" s="30">
        <v>34</v>
      </c>
      <c r="S35" s="26">
        <v>34</v>
      </c>
      <c r="T35" s="11">
        <v>34</v>
      </c>
      <c r="U35" s="11">
        <v>34</v>
      </c>
      <c r="V35" s="11">
        <v>34</v>
      </c>
      <c r="W35" s="11">
        <v>34</v>
      </c>
      <c r="X35" s="17">
        <v>34</v>
      </c>
      <c r="Y35" s="29">
        <v>34</v>
      </c>
      <c r="Z35" s="11">
        <v>34</v>
      </c>
      <c r="AA35" s="11">
        <v>34</v>
      </c>
      <c r="AB35" s="11">
        <v>34</v>
      </c>
      <c r="AC35" s="17">
        <v>34</v>
      </c>
      <c r="AD35" s="29">
        <v>19</v>
      </c>
      <c r="AE35" s="11">
        <v>13</v>
      </c>
      <c r="AF35" s="11">
        <v>17</v>
      </c>
      <c r="AG35" s="11">
        <v>13</v>
      </c>
      <c r="AH35" s="11">
        <v>14</v>
      </c>
      <c r="AI35" s="11">
        <v>16</v>
      </c>
      <c r="AJ35" s="11">
        <v>17</v>
      </c>
      <c r="AK35" s="11">
        <v>16</v>
      </c>
      <c r="AL35" s="30">
        <v>13</v>
      </c>
      <c r="AM35" s="21">
        <f>SUM(F35:AL35)</f>
        <v>880</v>
      </c>
      <c r="AN35" s="21">
        <f>SUM(LARGE(F35:AL35,{1,2,3,4}))</f>
        <v>136</v>
      </c>
      <c r="AO35" s="21">
        <f t="shared" si="0"/>
        <v>744</v>
      </c>
    </row>
  </sheetData>
  <mergeCells count="14">
    <mergeCell ref="F1:L1"/>
    <mergeCell ref="A1:A2"/>
    <mergeCell ref="B1:B2"/>
    <mergeCell ref="C1:C2"/>
    <mergeCell ref="D1:D2"/>
    <mergeCell ref="E1:E2"/>
    <mergeCell ref="AN1:AN2"/>
    <mergeCell ref="AO1:AO2"/>
    <mergeCell ref="M1:O1"/>
    <mergeCell ref="P1:R1"/>
    <mergeCell ref="S1:X1"/>
    <mergeCell ref="Y1:AC1"/>
    <mergeCell ref="AD1:AL1"/>
    <mergeCell ref="AM1:AM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 - OS</vt:lpstr>
      <vt:lpstr>Results - WQ</vt:lpstr>
      <vt:lpstr>Data - OS</vt:lpstr>
      <vt:lpstr>Data - WQ</vt:lpstr>
      <vt:lpstr>Data - All</vt:lpstr>
    </vt:vector>
  </TitlesOfParts>
  <Company>BMW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Blair Dinsdale</dc:creator>
  <cp:lastModifiedBy>sammyj .</cp:lastModifiedBy>
  <dcterms:created xsi:type="dcterms:W3CDTF">2014-11-04T13:45:12Z</dcterms:created>
  <dcterms:modified xsi:type="dcterms:W3CDTF">2015-11-17T22:41:40Z</dcterms:modified>
</cp:coreProperties>
</file>